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XL HL HK" sheetId="1" r:id="rId1"/>
    <sheet name="Tỉ leTBcac mon (2)" sheetId="2" r:id="rId2"/>
    <sheet name="Hoc 2 buoi ngay" sheetId="3" r:id="rId3"/>
    <sheet name="Co cau GV THCS" sheetId="4" r:id="rId4"/>
    <sheet name="TBDH mon Tin" sheetId="5" r:id="rId5"/>
  </sheets>
  <definedNames/>
  <calcPr fullCalcOnLoad="1"/>
</workbook>
</file>

<file path=xl/sharedStrings.xml><?xml version="1.0" encoding="utf-8"?>
<sst xmlns="http://schemas.openxmlformats.org/spreadsheetml/2006/main" count="326" uniqueCount="83">
  <si>
    <t>TB</t>
  </si>
  <si>
    <t>SL</t>
  </si>
  <si>
    <t>TL</t>
  </si>
  <si>
    <t>KIỂM TRA</t>
  </si>
  <si>
    <t>LỚP</t>
  </si>
  <si>
    <t>Toàn cấp</t>
  </si>
  <si>
    <t>THCS</t>
  </si>
  <si>
    <t>THPT</t>
  </si>
  <si>
    <t>CƠ CẤU GIÁO VIÊN THEO MÔN HỌC CẤP THCS</t>
  </si>
  <si>
    <t>TS GV</t>
  </si>
  <si>
    <t>Trong biên chế</t>
  </si>
  <si>
    <t>Toán</t>
  </si>
  <si>
    <t>Hóa</t>
  </si>
  <si>
    <t>Sinh</t>
  </si>
  <si>
    <t>N.Văn</t>
  </si>
  <si>
    <t>L.Sử</t>
  </si>
  <si>
    <t>V.Lí</t>
  </si>
  <si>
    <t>Địa</t>
  </si>
  <si>
    <t>KTCN, KTNN</t>
  </si>
  <si>
    <t>Tin học</t>
  </si>
  <si>
    <t>CM khác</t>
  </si>
  <si>
    <t>Đạt chuẩn</t>
  </si>
  <si>
    <t>Trên chuẩn</t>
  </si>
  <si>
    <t>Dưới chuẩn</t>
  </si>
  <si>
    <t>Trình độ</t>
  </si>
  <si>
    <t>Cơ cấu GV theo môn học</t>
  </si>
  <si>
    <t>Kiểm tra</t>
  </si>
  <si>
    <r>
      <t>Ghi chú:</t>
    </r>
    <r>
      <rPr>
        <sz val="14"/>
        <rFont val="Times New Roman"/>
        <family val="1"/>
      </rPr>
      <t xml:space="preserve"> Tuyệt đối không nhập số liệu hoặc sửa chữa gì trong các ô đã tô màu vàng</t>
    </r>
  </si>
  <si>
    <t>Tổng số HS</t>
  </si>
  <si>
    <t>Tốt</t>
  </si>
  <si>
    <t>Khá</t>
  </si>
  <si>
    <t>Yếu</t>
  </si>
  <si>
    <t>Giỏi</t>
  </si>
  <si>
    <t>Hạnh kiểm</t>
  </si>
  <si>
    <t>Học lực</t>
  </si>
  <si>
    <t>Kém</t>
  </si>
  <si>
    <t>TS trường</t>
  </si>
  <si>
    <t>TRƯỜNG THCS, LỚP, HỌC SINH ĐƯỢC HỌC 2 BUỔI/NGÀY</t>
  </si>
  <si>
    <t>(Học sinh được học trên 6 buổi/tuần)</t>
  </si>
  <si>
    <t>TRƯỜNG</t>
  </si>
  <si>
    <t>HỌC SINH</t>
  </si>
  <si>
    <t>TS trường có 100% số lớp học 2 buổi/ngày</t>
  </si>
  <si>
    <t>TS trường có 1 số lớp học 2 buổi/ngày</t>
  </si>
  <si>
    <t>Tỉ lệ</t>
  </si>
  <si>
    <t>TS lớp</t>
  </si>
  <si>
    <t>TS Lớp được học 2 buổi/ngày</t>
  </si>
  <si>
    <t>TSHS</t>
  </si>
  <si>
    <t>TSHS được học 2 buổi/ngày</t>
  </si>
  <si>
    <t>Mẫu 1</t>
  </si>
  <si>
    <t>Mẫu 6</t>
  </si>
  <si>
    <t>GDCD</t>
  </si>
  <si>
    <t>Mỹ thuật</t>
  </si>
  <si>
    <t>Âm nhạc</t>
  </si>
  <si>
    <t>Tổng số phòng MVT</t>
  </si>
  <si>
    <t>Tổng số  MVT</t>
  </si>
  <si>
    <t>Tổng số MVT kết nối Internet</t>
  </si>
  <si>
    <t>Số phòng MVT</t>
  </si>
  <si>
    <t>Số  MVT</t>
  </si>
  <si>
    <t>Số MVT nối Internet</t>
  </si>
  <si>
    <t>N.  Ngữ</t>
  </si>
  <si>
    <t>Phòng GD&amp;ĐT Quận Long Biên</t>
  </si>
  <si>
    <t>Khối</t>
  </si>
  <si>
    <t>Ngữ Văn</t>
  </si>
  <si>
    <t>Ngoại Ngữ</t>
  </si>
  <si>
    <t>%</t>
  </si>
  <si>
    <t>Lý</t>
  </si>
  <si>
    <t>Sử</t>
  </si>
  <si>
    <t>CN</t>
  </si>
  <si>
    <t>Nhạc</t>
  </si>
  <si>
    <t>MT</t>
  </si>
  <si>
    <t>Tin Học</t>
  </si>
  <si>
    <t>HSG</t>
  </si>
  <si>
    <t>HSTT</t>
  </si>
  <si>
    <t>Mẫu 3</t>
  </si>
  <si>
    <t>Mẫu 5</t>
  </si>
  <si>
    <t>Danh Hiệu (Số lượng)</t>
  </si>
  <si>
    <t xml:space="preserve">        KẾT QỦA XẾP LOẠI HỌC LỰC, HẠNH KIỂM NĂM HỌC 2011-2012CẤP THCS</t>
  </si>
  <si>
    <t>THỐNG KÊ CHẤT LƯỢNG  ĐIỂM TRUNG BÌNH CẢ NĂM CÁC MÔN VĂN HÓA  NĂM HỌC 2011-2012</t>
  </si>
  <si>
    <t>CƠ SỞ VẬT CHẤT, THIẾT BỊ DẠY MÔN TIN HỌC (2011-2012)</t>
  </si>
  <si>
    <t>Thể dục</t>
  </si>
  <si>
    <t>Toàn 
trường</t>
  </si>
  <si>
    <t>Trường THCS</t>
  </si>
  <si>
    <t>HIỆU TRƯỞNG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</si>
</sst>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0000"/>
    <numFmt numFmtId="175" formatCode="0.00000000"/>
    <numFmt numFmtId="176" formatCode="0.0000000"/>
    <numFmt numFmtId="177" formatCode="0.000000"/>
    <numFmt numFmtId="178" formatCode="0.0%"/>
    <numFmt numFmtId="179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name val=".VnTime"/>
      <family val="2"/>
    </font>
    <font>
      <sz val="14"/>
      <name val="Arial"/>
      <family val="0"/>
    </font>
    <font>
      <b/>
      <sz val="12"/>
      <name val="Arial"/>
      <family val="2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10" xfId="55" applyFont="1" applyBorder="1" applyAlignment="1">
      <alignment horizontal="center" vertical="center" wrapText="1"/>
      <protection/>
    </xf>
    <xf numFmtId="0" fontId="15" fillId="33" borderId="10" xfId="55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4" fillId="33" borderId="0" xfId="55" applyFont="1" applyFill="1" applyAlignment="1">
      <alignment horizont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" fillId="0" borderId="10" xfId="55" applyFont="1" applyBorder="1" applyAlignment="1">
      <alignment horizontal="center"/>
      <protection/>
    </xf>
    <xf numFmtId="179" fontId="15" fillId="0" borderId="10" xfId="55" applyNumberFormat="1" applyFont="1" applyBorder="1" applyAlignment="1">
      <alignment horizontal="center"/>
      <protection/>
    </xf>
    <xf numFmtId="0" fontId="15" fillId="36" borderId="10" xfId="55" applyFont="1" applyFill="1" applyBorder="1" applyAlignment="1">
      <alignment horizontal="center"/>
      <protection/>
    </xf>
    <xf numFmtId="179" fontId="15" fillId="36" borderId="10" xfId="55" applyNumberFormat="1" applyFont="1" applyFill="1" applyBorder="1" applyAlignment="1">
      <alignment horizontal="center"/>
      <protection/>
    </xf>
    <xf numFmtId="0" fontId="1" fillId="0" borderId="10" xfId="55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horizontal="center"/>
      <protection/>
    </xf>
    <xf numFmtId="179" fontId="15" fillId="0" borderId="10" xfId="55" applyNumberFormat="1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4" fillId="0" borderId="0" xfId="55" applyFont="1" applyAlignment="1">
      <alignment/>
      <protection/>
    </xf>
    <xf numFmtId="0" fontId="12" fillId="0" borderId="0" xfId="0" applyFont="1" applyFill="1" applyAlignment="1">
      <alignment/>
    </xf>
    <xf numFmtId="0" fontId="15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5" fillId="0" borderId="10" xfId="55" applyFont="1" applyBorder="1" applyAlignment="1">
      <alignment horizontal="center" vertical="center" wrapText="1"/>
      <protection/>
    </xf>
    <xf numFmtId="0" fontId="15" fillId="34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3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/>
      <protection/>
    </xf>
    <xf numFmtId="0" fontId="15" fillId="0" borderId="12" xfId="55" applyFont="1" applyBorder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u thong ke chat luong cac mon van ho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X1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7.140625" style="33" customWidth="1"/>
    <col min="2" max="2" width="7.8515625" style="3" customWidth="1"/>
    <col min="3" max="3" width="5.421875" style="3" customWidth="1"/>
    <col min="4" max="4" width="7.421875" style="3" customWidth="1"/>
    <col min="5" max="5" width="4.7109375" style="3" customWidth="1"/>
    <col min="6" max="6" width="6.7109375" style="3" customWidth="1"/>
    <col min="7" max="7" width="3.7109375" style="3" customWidth="1"/>
    <col min="8" max="8" width="6.28125" style="3" customWidth="1"/>
    <col min="9" max="9" width="4.28125" style="3" customWidth="1"/>
    <col min="10" max="10" width="5.28125" style="3" customWidth="1"/>
    <col min="11" max="11" width="5.00390625" style="3" customWidth="1"/>
    <col min="12" max="12" width="6.7109375" style="3" customWidth="1"/>
    <col min="13" max="13" width="4.28125" style="3" customWidth="1"/>
    <col min="14" max="14" width="6.57421875" style="3" customWidth="1"/>
    <col min="15" max="15" width="4.28125" style="3" customWidth="1"/>
    <col min="16" max="16" width="6.8515625" style="3" customWidth="1"/>
    <col min="17" max="17" width="5.00390625" style="3" customWidth="1"/>
    <col min="18" max="18" width="6.7109375" style="3" customWidth="1"/>
    <col min="19" max="19" width="4.8515625" style="3" customWidth="1"/>
    <col min="20" max="20" width="6.57421875" style="3" customWidth="1"/>
    <col min="21" max="21" width="6.8515625" style="3" customWidth="1"/>
    <col min="22" max="22" width="10.28125" style="3" customWidth="1"/>
    <col min="23" max="23" width="7.421875" style="3" customWidth="1"/>
    <col min="24" max="24" width="8.140625" style="3" customWidth="1"/>
    <col min="25" max="16384" width="9.140625" style="3" customWidth="1"/>
  </cols>
  <sheetData>
    <row r="1" spans="1:20" ht="18.75">
      <c r="A1" s="32" t="s">
        <v>48</v>
      </c>
      <c r="B1" s="10"/>
      <c r="C1" s="20" t="s">
        <v>76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1"/>
    </row>
    <row r="2" spans="2:20" ht="18.75">
      <c r="B2" s="1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1"/>
    </row>
    <row r="3" spans="2:20" ht="18.75">
      <c r="B3" s="1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1"/>
    </row>
    <row r="4" spans="2:20" ht="15.75" customHeight="1">
      <c r="B4" s="12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3"/>
    </row>
    <row r="5" spans="1:24" ht="51" customHeight="1">
      <c r="A5" s="58" t="s">
        <v>4</v>
      </c>
      <c r="B5" s="59" t="s">
        <v>28</v>
      </c>
      <c r="C5" s="56" t="s">
        <v>33</v>
      </c>
      <c r="D5" s="56"/>
      <c r="E5" s="56"/>
      <c r="F5" s="56"/>
      <c r="G5" s="56"/>
      <c r="H5" s="56"/>
      <c r="I5" s="56"/>
      <c r="J5" s="56"/>
      <c r="K5" s="56" t="s">
        <v>34</v>
      </c>
      <c r="L5" s="56"/>
      <c r="M5" s="56"/>
      <c r="N5" s="56"/>
      <c r="O5" s="56"/>
      <c r="P5" s="56"/>
      <c r="Q5" s="56"/>
      <c r="R5" s="56"/>
      <c r="S5" s="56"/>
      <c r="T5" s="56"/>
      <c r="U5" s="55" t="s">
        <v>3</v>
      </c>
      <c r="V5" s="55"/>
      <c r="W5" s="53" t="s">
        <v>75</v>
      </c>
      <c r="X5" s="54"/>
    </row>
    <row r="6" spans="1:24" ht="17.25" customHeight="1">
      <c r="A6" s="58"/>
      <c r="B6" s="59"/>
      <c r="C6" s="56" t="s">
        <v>29</v>
      </c>
      <c r="D6" s="56"/>
      <c r="E6" s="56" t="s">
        <v>30</v>
      </c>
      <c r="F6" s="56"/>
      <c r="G6" s="56" t="s">
        <v>0</v>
      </c>
      <c r="H6" s="56"/>
      <c r="I6" s="56" t="s">
        <v>31</v>
      </c>
      <c r="J6" s="56"/>
      <c r="K6" s="56" t="s">
        <v>32</v>
      </c>
      <c r="L6" s="56"/>
      <c r="M6" s="56" t="s">
        <v>30</v>
      </c>
      <c r="N6" s="56"/>
      <c r="O6" s="56" t="s">
        <v>0</v>
      </c>
      <c r="P6" s="56"/>
      <c r="Q6" s="56" t="s">
        <v>31</v>
      </c>
      <c r="R6" s="56"/>
      <c r="S6" s="56" t="s">
        <v>35</v>
      </c>
      <c r="T6" s="56"/>
      <c r="U6" s="55"/>
      <c r="V6" s="55"/>
      <c r="W6" s="26" t="s">
        <v>71</v>
      </c>
      <c r="X6" s="26" t="s">
        <v>72</v>
      </c>
    </row>
    <row r="7" spans="1:24" ht="18.75">
      <c r="A7" s="58"/>
      <c r="B7" s="59"/>
      <c r="C7" s="1" t="s">
        <v>1</v>
      </c>
      <c r="D7" s="1" t="s">
        <v>2</v>
      </c>
      <c r="E7" s="1" t="s">
        <v>1</v>
      </c>
      <c r="F7" s="1" t="s">
        <v>2</v>
      </c>
      <c r="G7" s="1" t="s">
        <v>1</v>
      </c>
      <c r="H7" s="1" t="s">
        <v>2</v>
      </c>
      <c r="I7" s="1" t="s">
        <v>1</v>
      </c>
      <c r="J7" s="1" t="s">
        <v>2</v>
      </c>
      <c r="K7" s="1" t="s">
        <v>1</v>
      </c>
      <c r="L7" s="1" t="s">
        <v>2</v>
      </c>
      <c r="M7" s="1" t="s">
        <v>1</v>
      </c>
      <c r="N7" s="1" t="s">
        <v>2</v>
      </c>
      <c r="O7" s="1" t="s">
        <v>1</v>
      </c>
      <c r="P7" s="1" t="s">
        <v>2</v>
      </c>
      <c r="Q7" s="1" t="s">
        <v>1</v>
      </c>
      <c r="R7" s="1" t="s">
        <v>2</v>
      </c>
      <c r="S7" s="1" t="s">
        <v>1</v>
      </c>
      <c r="T7" s="1" t="s">
        <v>2</v>
      </c>
      <c r="U7" s="8" t="s">
        <v>1</v>
      </c>
      <c r="V7" s="9" t="s">
        <v>2</v>
      </c>
      <c r="W7" s="5"/>
      <c r="X7" s="5"/>
    </row>
    <row r="8" spans="1:24" ht="18.75">
      <c r="A8" s="27">
        <v>6</v>
      </c>
      <c r="B8" s="28">
        <f>SUM(C8,E8,G8,I8,)</f>
        <v>64</v>
      </c>
      <c r="C8" s="27">
        <v>50</v>
      </c>
      <c r="D8" s="30">
        <f>C8/B8*100</f>
        <v>78.125</v>
      </c>
      <c r="E8" s="50">
        <v>11</v>
      </c>
      <c r="F8" s="30">
        <f>E8/B8*100</f>
        <v>17.1875</v>
      </c>
      <c r="G8" s="50">
        <v>3</v>
      </c>
      <c r="H8" s="30">
        <f>G8/B8*100</f>
        <v>4.6875</v>
      </c>
      <c r="I8" s="50"/>
      <c r="J8" s="30">
        <f>I8/B8*100</f>
        <v>0</v>
      </c>
      <c r="K8" s="50">
        <v>27</v>
      </c>
      <c r="L8" s="30">
        <f>K8/B8*100</f>
        <v>42.1875</v>
      </c>
      <c r="M8" s="50">
        <v>21</v>
      </c>
      <c r="N8" s="30">
        <f>M8/B8*100</f>
        <v>32.8125</v>
      </c>
      <c r="O8" s="50">
        <v>13</v>
      </c>
      <c r="P8" s="30">
        <f>O8/B8*100</f>
        <v>20.3125</v>
      </c>
      <c r="Q8" s="50">
        <v>3</v>
      </c>
      <c r="R8" s="30">
        <f>Q8/B8*100</f>
        <v>4.6875</v>
      </c>
      <c r="S8" s="50"/>
      <c r="T8" s="30">
        <f>S8/B8*100</f>
        <v>0</v>
      </c>
      <c r="U8" s="29">
        <f>S8+Q8+O8+M8+K8</f>
        <v>64</v>
      </c>
      <c r="V8" s="31">
        <f>J8+H8+F8+D8</f>
        <v>100</v>
      </c>
      <c r="W8" s="5"/>
      <c r="X8" s="5"/>
    </row>
    <row r="9" spans="1:24" ht="18.75">
      <c r="A9" s="27">
        <v>7</v>
      </c>
      <c r="B9" s="28">
        <f>SUM(C9,E9,G9,I9,)</f>
        <v>71</v>
      </c>
      <c r="C9" s="27">
        <v>67</v>
      </c>
      <c r="D9" s="30">
        <f>C9/B9*100</f>
        <v>94.36619718309859</v>
      </c>
      <c r="E9" s="50">
        <v>3</v>
      </c>
      <c r="F9" s="30">
        <f>E9/B9*100</f>
        <v>4.225352112676056</v>
      </c>
      <c r="G9" s="50">
        <v>1</v>
      </c>
      <c r="H9" s="30">
        <f>G9/B9*100</f>
        <v>1.4084507042253522</v>
      </c>
      <c r="I9" s="50"/>
      <c r="J9" s="30">
        <f>I9/B9*100</f>
        <v>0</v>
      </c>
      <c r="K9" s="50">
        <v>34</v>
      </c>
      <c r="L9" s="30">
        <f>K9/B9*100</f>
        <v>47.88732394366197</v>
      </c>
      <c r="M9" s="50">
        <v>25</v>
      </c>
      <c r="N9" s="30">
        <f>M9/B9*100</f>
        <v>35.2112676056338</v>
      </c>
      <c r="O9" s="50">
        <v>11</v>
      </c>
      <c r="P9" s="30">
        <f>O9/B9*100</f>
        <v>15.492957746478872</v>
      </c>
      <c r="Q9" s="50">
        <v>1</v>
      </c>
      <c r="R9" s="30">
        <f>Q9/B9*100</f>
        <v>1.4084507042253522</v>
      </c>
      <c r="S9" s="50"/>
      <c r="T9" s="30">
        <f>S9/B9*100</f>
        <v>0</v>
      </c>
      <c r="U9" s="29">
        <f>S9+Q9+O9+M9+K9</f>
        <v>71</v>
      </c>
      <c r="V9" s="31">
        <f>J9+H9+F9+D9</f>
        <v>100</v>
      </c>
      <c r="W9" s="5"/>
      <c r="X9" s="5"/>
    </row>
    <row r="10" spans="1:24" ht="18.75">
      <c r="A10" s="27">
        <v>8</v>
      </c>
      <c r="B10" s="28">
        <f>SUM(C10,E10,G10,I10,)</f>
        <v>60</v>
      </c>
      <c r="C10" s="27">
        <v>55</v>
      </c>
      <c r="D10" s="30">
        <f>C10/B10*100</f>
        <v>91.66666666666666</v>
      </c>
      <c r="E10" s="50">
        <v>5</v>
      </c>
      <c r="F10" s="30">
        <f>E10/B10*100</f>
        <v>8.333333333333332</v>
      </c>
      <c r="G10" s="50"/>
      <c r="H10" s="30">
        <f>G10/B10*100</f>
        <v>0</v>
      </c>
      <c r="I10" s="50"/>
      <c r="J10" s="30">
        <f>I10/B10*100</f>
        <v>0</v>
      </c>
      <c r="K10" s="50">
        <v>24</v>
      </c>
      <c r="L10" s="30">
        <f>K10/B10*100</f>
        <v>40</v>
      </c>
      <c r="M10" s="50">
        <v>23</v>
      </c>
      <c r="N10" s="30">
        <f>M10/B10*100</f>
        <v>38.333333333333336</v>
      </c>
      <c r="O10" s="50">
        <v>10</v>
      </c>
      <c r="P10" s="30">
        <f>O10/B10*100</f>
        <v>16.666666666666664</v>
      </c>
      <c r="Q10" s="50">
        <v>3</v>
      </c>
      <c r="R10" s="30">
        <f>Q10/B10*100</f>
        <v>5</v>
      </c>
      <c r="S10" s="50"/>
      <c r="T10" s="30">
        <f>S10/B10*100</f>
        <v>0</v>
      </c>
      <c r="U10" s="29">
        <f>S10+Q10+O10+M10+K10</f>
        <v>60</v>
      </c>
      <c r="V10" s="31">
        <f>J10+H10+F10+D10</f>
        <v>99.99999999999999</v>
      </c>
      <c r="W10" s="5"/>
      <c r="X10" s="5"/>
    </row>
    <row r="11" spans="1:24" ht="18.75">
      <c r="A11" s="27">
        <v>9</v>
      </c>
      <c r="B11" s="28">
        <f>SUM(C11,E11,G11,I11,)</f>
        <v>66</v>
      </c>
      <c r="C11" s="27">
        <v>57</v>
      </c>
      <c r="D11" s="30">
        <f>C11/B11*100</f>
        <v>86.36363636363636</v>
      </c>
      <c r="E11" s="50">
        <v>9</v>
      </c>
      <c r="F11" s="30">
        <f>E11/B11*100</f>
        <v>13.636363636363635</v>
      </c>
      <c r="G11" s="50"/>
      <c r="H11" s="30">
        <f>G11/B11*100</f>
        <v>0</v>
      </c>
      <c r="I11" s="50"/>
      <c r="J11" s="30">
        <f>I11/B11*100</f>
        <v>0</v>
      </c>
      <c r="K11" s="50">
        <v>22</v>
      </c>
      <c r="L11" s="30">
        <f>K11/B11*100</f>
        <v>33.33333333333333</v>
      </c>
      <c r="M11" s="50">
        <v>21</v>
      </c>
      <c r="N11" s="30">
        <f>M11/B11*100</f>
        <v>31.818181818181817</v>
      </c>
      <c r="O11" s="50">
        <v>23</v>
      </c>
      <c r="P11" s="30">
        <f>O11/B11*100</f>
        <v>34.84848484848485</v>
      </c>
      <c r="Q11" s="50"/>
      <c r="R11" s="30">
        <f>Q11/B11*100</f>
        <v>0</v>
      </c>
      <c r="S11" s="50"/>
      <c r="T11" s="30">
        <f>S11/B11*100</f>
        <v>0</v>
      </c>
      <c r="U11" s="29">
        <f>S11+Q11+O11+M11+K11</f>
        <v>66</v>
      </c>
      <c r="V11" s="31">
        <f>J11+H11+F11+D11</f>
        <v>100</v>
      </c>
      <c r="W11" s="5"/>
      <c r="X11" s="5"/>
    </row>
    <row r="12" spans="1:24" ht="28.5" customHeight="1">
      <c r="A12" s="18" t="s">
        <v>5</v>
      </c>
      <c r="B12" s="28">
        <f>B8+B9+B10+B11</f>
        <v>261</v>
      </c>
      <c r="C12" s="28">
        <f>C8+C9+C10+C11</f>
        <v>229</v>
      </c>
      <c r="D12" s="30">
        <f>C12/B12*100</f>
        <v>87.73946360153256</v>
      </c>
      <c r="E12" s="29">
        <f>E8+E9+E10+E11</f>
        <v>28</v>
      </c>
      <c r="F12" s="30">
        <f>E12/B12*100</f>
        <v>10.727969348659004</v>
      </c>
      <c r="G12" s="29">
        <f>G8+G9+G10+G11</f>
        <v>4</v>
      </c>
      <c r="H12" s="30">
        <f>G12/B12*100</f>
        <v>1.532567049808429</v>
      </c>
      <c r="I12" s="29">
        <f>I8+I9+I10+I11</f>
        <v>0</v>
      </c>
      <c r="J12" s="30">
        <f>I12/B12*100</f>
        <v>0</v>
      </c>
      <c r="K12" s="29">
        <f>K8+K9+K10+K11</f>
        <v>107</v>
      </c>
      <c r="L12" s="30">
        <f>K12/B12*100</f>
        <v>40.99616858237548</v>
      </c>
      <c r="M12" s="29">
        <f>M8+M9+M10+M11</f>
        <v>90</v>
      </c>
      <c r="N12" s="30">
        <f>M12/B12*100</f>
        <v>34.48275862068966</v>
      </c>
      <c r="O12" s="29">
        <f>O8+O9+O10+O11</f>
        <v>57</v>
      </c>
      <c r="P12" s="30">
        <f>O12/B12*100</f>
        <v>21.839080459770116</v>
      </c>
      <c r="Q12" s="29">
        <f>Q8+Q9+Q10+Q11</f>
        <v>7</v>
      </c>
      <c r="R12" s="30">
        <f>Q12/B12*100</f>
        <v>2.681992337164751</v>
      </c>
      <c r="S12" s="29">
        <f>S8+S9+S10+S11</f>
        <v>0</v>
      </c>
      <c r="T12" s="30">
        <f>S12/B12*100</f>
        <v>0</v>
      </c>
      <c r="U12" s="29">
        <f>S12+Q12+O12+M12+K12</f>
        <v>261</v>
      </c>
      <c r="V12" s="31">
        <f>J12+H12+F12+D12</f>
        <v>100</v>
      </c>
      <c r="W12" s="28">
        <f>SUM(W7:W11)</f>
        <v>0</v>
      </c>
      <c r="X12" s="28">
        <f>SUM(X7:X11)</f>
        <v>0</v>
      </c>
    </row>
    <row r="13" spans="4:21" ht="18.75"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4" ht="19.5">
      <c r="A14" s="34"/>
      <c r="Q14" s="57" t="s">
        <v>82</v>
      </c>
      <c r="R14" s="57"/>
      <c r="S14" s="57"/>
      <c r="T14" s="57"/>
      <c r="U14" s="57"/>
      <c r="V14" s="57"/>
      <c r="W14" s="57"/>
      <c r="X14" s="57"/>
    </row>
    <row r="18" spans="6:10" ht="18.75">
      <c r="F18" s="49"/>
      <c r="G18" s="49"/>
      <c r="H18" s="49"/>
      <c r="I18" s="49"/>
      <c r="J18" s="49"/>
    </row>
  </sheetData>
  <sheetProtection/>
  <mergeCells count="16">
    <mergeCell ref="Q14:X14"/>
    <mergeCell ref="A5:A7"/>
    <mergeCell ref="B5:B7"/>
    <mergeCell ref="C5:J5"/>
    <mergeCell ref="K5:T5"/>
    <mergeCell ref="C6:D6"/>
    <mergeCell ref="E6:F6"/>
    <mergeCell ref="G6:H6"/>
    <mergeCell ref="I6:J6"/>
    <mergeCell ref="S6:T6"/>
    <mergeCell ref="W5:X5"/>
    <mergeCell ref="U5:V6"/>
    <mergeCell ref="K6:L6"/>
    <mergeCell ref="M6:N6"/>
    <mergeCell ref="O6:P6"/>
    <mergeCell ref="Q6:R6"/>
  </mergeCells>
  <printOptions/>
  <pageMargins left="0.24" right="0.17" top="1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L12"/>
  <sheetViews>
    <sheetView zoomScale="75" zoomScaleNormal="75" zoomScaleSheetLayoutView="100" zoomScalePageLayoutView="0" workbookViewId="0" topLeftCell="A1">
      <selection activeCell="F23" sqref="F23"/>
    </sheetView>
  </sheetViews>
  <sheetFormatPr defaultColWidth="10.28125" defaultRowHeight="12.75"/>
  <cols>
    <col min="1" max="1" width="19.421875" style="22" bestFit="1" customWidth="1"/>
    <col min="2" max="2" width="15.28125" style="35" bestFit="1" customWidth="1"/>
    <col min="3" max="3" width="5.8515625" style="35" bestFit="1" customWidth="1"/>
    <col min="4" max="4" width="14.00390625" style="35" bestFit="1" customWidth="1"/>
    <col min="5" max="5" width="5.8515625" style="35" bestFit="1" customWidth="1"/>
    <col min="6" max="6" width="14.00390625" style="35" bestFit="1" customWidth="1"/>
    <col min="7" max="7" width="5.8515625" style="35" bestFit="1" customWidth="1"/>
    <col min="8" max="8" width="14.00390625" style="35" customWidth="1"/>
    <col min="9" max="9" width="5.57421875" style="35" bestFit="1" customWidth="1"/>
    <col min="10" max="10" width="14.00390625" style="35" bestFit="1" customWidth="1"/>
    <col min="11" max="11" width="6.28125" style="35" bestFit="1" customWidth="1"/>
    <col min="12" max="12" width="14.00390625" style="35" bestFit="1" customWidth="1"/>
    <col min="13" max="13" width="5.8515625" style="35" bestFit="1" customWidth="1"/>
    <col min="14" max="14" width="14.00390625" style="35" bestFit="1" customWidth="1"/>
    <col min="15" max="15" width="5.8515625" style="35" bestFit="1" customWidth="1"/>
    <col min="16" max="16" width="14.00390625" style="35" bestFit="1" customWidth="1"/>
    <col min="17" max="17" width="5.8515625" style="35" bestFit="1" customWidth="1"/>
    <col min="18" max="18" width="14.00390625" style="35" bestFit="1" customWidth="1"/>
    <col min="19" max="19" width="5.57421875" style="35" bestFit="1" customWidth="1"/>
    <col min="20" max="20" width="14.00390625" style="35" bestFit="1" customWidth="1"/>
    <col min="21" max="21" width="6.28125" style="35" bestFit="1" customWidth="1"/>
    <col min="22" max="22" width="14.00390625" style="35" bestFit="1" customWidth="1"/>
    <col min="23" max="23" width="5.8515625" style="35" bestFit="1" customWidth="1"/>
    <col min="24" max="24" width="14.00390625" style="35" bestFit="1" customWidth="1"/>
    <col min="25" max="25" width="5.8515625" style="35" bestFit="1" customWidth="1"/>
    <col min="26" max="26" width="14.00390625" style="35" bestFit="1" customWidth="1"/>
    <col min="27" max="27" width="5.8515625" style="35" bestFit="1" customWidth="1"/>
    <col min="28" max="28" width="14.00390625" style="35" bestFit="1" customWidth="1"/>
    <col min="29" max="29" width="5.57421875" style="35" bestFit="1" customWidth="1"/>
    <col min="30" max="30" width="14.00390625" style="35" bestFit="1" customWidth="1"/>
    <col min="31" max="31" width="6.28125" style="35" bestFit="1" customWidth="1"/>
    <col min="32" max="32" width="14.00390625" style="35" bestFit="1" customWidth="1"/>
    <col min="33" max="33" width="5.8515625" style="35" bestFit="1" customWidth="1"/>
    <col min="34" max="34" width="14.00390625" style="35" bestFit="1" customWidth="1"/>
    <col min="35" max="35" width="5.8515625" style="35" bestFit="1" customWidth="1"/>
    <col min="36" max="36" width="14.00390625" style="35" bestFit="1" customWidth="1"/>
    <col min="37" max="37" width="5.8515625" style="35" bestFit="1" customWidth="1"/>
    <col min="38" max="38" width="14.00390625" style="35" bestFit="1" customWidth="1"/>
    <col min="39" max="39" width="5.57421875" style="35" bestFit="1" customWidth="1"/>
    <col min="40" max="40" width="14.00390625" style="35" bestFit="1" customWidth="1"/>
    <col min="41" max="41" width="6.28125" style="35" bestFit="1" customWidth="1"/>
    <col min="42" max="42" width="14.00390625" style="35" bestFit="1" customWidth="1"/>
    <col min="43" max="43" width="5.8515625" style="35" bestFit="1" customWidth="1"/>
    <col min="44" max="44" width="14.00390625" style="35" bestFit="1" customWidth="1"/>
    <col min="45" max="45" width="5.8515625" style="35" bestFit="1" customWidth="1"/>
    <col min="46" max="46" width="14.00390625" style="35" bestFit="1" customWidth="1"/>
    <col min="47" max="47" width="5.8515625" style="35" bestFit="1" customWidth="1"/>
    <col min="48" max="48" width="14.00390625" style="35" bestFit="1" customWidth="1"/>
    <col min="49" max="49" width="5.57421875" style="35" bestFit="1" customWidth="1"/>
    <col min="50" max="50" width="14.00390625" style="35" bestFit="1" customWidth="1"/>
    <col min="51" max="51" width="6.28125" style="35" bestFit="1" customWidth="1"/>
    <col min="52" max="52" width="14.00390625" style="35" bestFit="1" customWidth="1"/>
    <col min="53" max="53" width="5.8515625" style="35" bestFit="1" customWidth="1"/>
    <col min="54" max="54" width="14.00390625" style="35" bestFit="1" customWidth="1"/>
    <col min="55" max="55" width="5.8515625" style="35" bestFit="1" customWidth="1"/>
    <col min="56" max="56" width="14.00390625" style="35" bestFit="1" customWidth="1"/>
    <col min="57" max="57" width="5.8515625" style="35" bestFit="1" customWidth="1"/>
    <col min="58" max="58" width="14.00390625" style="35" bestFit="1" customWidth="1"/>
    <col min="59" max="59" width="5.57421875" style="35" bestFit="1" customWidth="1"/>
    <col min="60" max="60" width="14.00390625" style="35" bestFit="1" customWidth="1"/>
    <col min="61" max="61" width="6.28125" style="35" bestFit="1" customWidth="1"/>
    <col min="62" max="62" width="14.00390625" style="35" bestFit="1" customWidth="1"/>
    <col min="63" max="63" width="5.8515625" style="35" bestFit="1" customWidth="1"/>
    <col min="64" max="64" width="14.00390625" style="35" bestFit="1" customWidth="1"/>
    <col min="65" max="65" width="5.8515625" style="35" bestFit="1" customWidth="1"/>
    <col min="66" max="66" width="14.00390625" style="35" bestFit="1" customWidth="1"/>
    <col min="67" max="67" width="5.8515625" style="35" bestFit="1" customWidth="1"/>
    <col min="68" max="68" width="14.00390625" style="35" bestFit="1" customWidth="1"/>
    <col min="69" max="69" width="5.57421875" style="35" bestFit="1" customWidth="1"/>
    <col min="70" max="70" width="14.00390625" style="35" bestFit="1" customWidth="1"/>
    <col min="71" max="71" width="6.28125" style="35" bestFit="1" customWidth="1"/>
    <col min="72" max="72" width="14.00390625" style="35" bestFit="1" customWidth="1"/>
    <col min="73" max="73" width="5.8515625" style="35" bestFit="1" customWidth="1"/>
    <col min="74" max="74" width="14.00390625" style="35" bestFit="1" customWidth="1"/>
    <col min="75" max="75" width="5.8515625" style="35" bestFit="1" customWidth="1"/>
    <col min="76" max="76" width="14.00390625" style="35" bestFit="1" customWidth="1"/>
    <col min="77" max="77" width="4.7109375" style="35" bestFit="1" customWidth="1"/>
    <col min="78" max="78" width="14.00390625" style="35" bestFit="1" customWidth="1"/>
    <col min="79" max="79" width="7.00390625" style="35" customWidth="1"/>
    <col min="80" max="80" width="14.00390625" style="35" bestFit="1" customWidth="1"/>
    <col min="81" max="81" width="6.28125" style="35" bestFit="1" customWidth="1"/>
    <col min="82" max="82" width="14.00390625" style="35" bestFit="1" customWidth="1"/>
    <col min="83" max="83" width="5.8515625" style="35" bestFit="1" customWidth="1"/>
    <col min="84" max="84" width="14.00390625" style="35" bestFit="1" customWidth="1"/>
    <col min="85" max="85" width="5.8515625" style="35" bestFit="1" customWidth="1"/>
    <col min="86" max="86" width="14.00390625" style="35" bestFit="1" customWidth="1"/>
    <col min="87" max="87" width="4.7109375" style="35" bestFit="1" customWidth="1"/>
    <col min="88" max="88" width="14.00390625" style="35" bestFit="1" customWidth="1"/>
    <col min="89" max="89" width="5.57421875" style="35" bestFit="1" customWidth="1"/>
    <col min="90" max="90" width="14.00390625" style="35" bestFit="1" customWidth="1"/>
    <col min="91" max="91" width="6.28125" style="35" bestFit="1" customWidth="1"/>
    <col min="92" max="92" width="14.00390625" style="35" bestFit="1" customWidth="1"/>
    <col min="93" max="93" width="5.8515625" style="35" bestFit="1" customWidth="1"/>
    <col min="94" max="94" width="14.00390625" style="35" bestFit="1" customWidth="1"/>
    <col min="95" max="95" width="5.8515625" style="35" bestFit="1" customWidth="1"/>
    <col min="96" max="96" width="14.00390625" style="35" bestFit="1" customWidth="1"/>
    <col min="97" max="97" width="4.7109375" style="35" bestFit="1" customWidth="1"/>
    <col min="98" max="98" width="14.00390625" style="35" bestFit="1" customWidth="1"/>
    <col min="99" max="99" width="5.57421875" style="35" bestFit="1" customWidth="1"/>
    <col min="100" max="100" width="14.00390625" style="35" bestFit="1" customWidth="1"/>
    <col min="101" max="101" width="6.28125" style="35" bestFit="1" customWidth="1"/>
    <col min="102" max="102" width="14.00390625" style="35" bestFit="1" customWidth="1"/>
    <col min="103" max="103" width="5.8515625" style="35" bestFit="1" customWidth="1"/>
    <col min="104" max="104" width="14.00390625" style="35" bestFit="1" customWidth="1"/>
    <col min="105" max="105" width="5.8515625" style="35" bestFit="1" customWidth="1"/>
    <col min="106" max="106" width="14.00390625" style="35" bestFit="1" customWidth="1"/>
    <col min="107" max="107" width="4.7109375" style="35" bestFit="1" customWidth="1"/>
    <col min="108" max="108" width="14.00390625" style="35" bestFit="1" customWidth="1"/>
    <col min="109" max="109" width="5.57421875" style="35" bestFit="1" customWidth="1"/>
    <col min="110" max="110" width="14.00390625" style="35" bestFit="1" customWidth="1"/>
    <col min="111" max="111" width="6.28125" style="35" bestFit="1" customWidth="1"/>
    <col min="112" max="112" width="14.00390625" style="35" bestFit="1" customWidth="1"/>
    <col min="113" max="113" width="10.8515625" style="35" bestFit="1" customWidth="1"/>
    <col min="114" max="114" width="14.00390625" style="35" bestFit="1" customWidth="1"/>
    <col min="115" max="115" width="10.8515625" style="35" bestFit="1" customWidth="1"/>
    <col min="116" max="116" width="14.00390625" style="35" bestFit="1" customWidth="1"/>
    <col min="117" max="117" width="10.8515625" style="35" bestFit="1" customWidth="1"/>
    <col min="118" max="118" width="14.00390625" style="35" bestFit="1" customWidth="1"/>
    <col min="119" max="119" width="10.8515625" style="35" bestFit="1" customWidth="1"/>
    <col min="120" max="120" width="14.00390625" style="35" bestFit="1" customWidth="1"/>
    <col min="121" max="121" width="10.8515625" style="35" bestFit="1" customWidth="1"/>
    <col min="122" max="122" width="14.00390625" style="35" bestFit="1" customWidth="1"/>
    <col min="123" max="123" width="10.8515625" style="35" bestFit="1" customWidth="1"/>
    <col min="124" max="124" width="14.00390625" style="35" bestFit="1" customWidth="1"/>
    <col min="125" max="125" width="10.8515625" style="35" bestFit="1" customWidth="1"/>
    <col min="126" max="126" width="14.00390625" style="35" bestFit="1" customWidth="1"/>
    <col min="127" max="127" width="10.8515625" style="35" bestFit="1" customWidth="1"/>
    <col min="128" max="128" width="14.00390625" style="35" bestFit="1" customWidth="1"/>
    <col min="129" max="129" width="10.8515625" style="35" bestFit="1" customWidth="1"/>
    <col min="130" max="130" width="14.00390625" style="35" bestFit="1" customWidth="1"/>
    <col min="131" max="131" width="10.8515625" style="35" bestFit="1" customWidth="1"/>
    <col min="132" max="132" width="14.00390625" style="35" bestFit="1" customWidth="1"/>
    <col min="133" max="133" width="5.8515625" style="35" bestFit="1" customWidth="1"/>
    <col min="134" max="134" width="14.00390625" style="35" bestFit="1" customWidth="1"/>
    <col min="135" max="135" width="5.8515625" style="35" bestFit="1" customWidth="1"/>
    <col min="136" max="136" width="14.00390625" style="35" bestFit="1" customWidth="1"/>
    <col min="137" max="137" width="4.7109375" style="35" bestFit="1" customWidth="1"/>
    <col min="138" max="138" width="14.00390625" style="35" bestFit="1" customWidth="1"/>
    <col min="139" max="139" width="5.57421875" style="35" bestFit="1" customWidth="1"/>
    <col min="140" max="140" width="14.00390625" style="35" bestFit="1" customWidth="1"/>
    <col min="141" max="141" width="6.28125" style="35" bestFit="1" customWidth="1"/>
    <col min="142" max="142" width="14.00390625" style="35" bestFit="1" customWidth="1"/>
    <col min="143" max="16384" width="10.28125" style="23" customWidth="1"/>
  </cols>
  <sheetData>
    <row r="1" spans="1:32" ht="18.75">
      <c r="A1" s="62" t="s">
        <v>60</v>
      </c>
      <c r="B1" s="62"/>
      <c r="C1" s="62"/>
      <c r="D1" s="62"/>
      <c r="E1" s="62"/>
      <c r="F1" s="62"/>
      <c r="G1" s="62"/>
      <c r="H1" s="48" t="s">
        <v>77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5" ht="18.75">
      <c r="A2" s="36"/>
      <c r="B2" s="62" t="s">
        <v>81</v>
      </c>
      <c r="C2" s="62"/>
      <c r="D2" s="62"/>
      <c r="E2" s="62"/>
    </row>
    <row r="3" spans="1:28" ht="18.75">
      <c r="A3" s="37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142" s="39" customFormat="1" ht="18.75">
      <c r="A4" s="65" t="s">
        <v>61</v>
      </c>
      <c r="B4" s="60" t="s">
        <v>28</v>
      </c>
      <c r="C4" s="61" t="s">
        <v>11</v>
      </c>
      <c r="D4" s="61"/>
      <c r="E4" s="61"/>
      <c r="F4" s="61"/>
      <c r="G4" s="61"/>
      <c r="H4" s="61"/>
      <c r="I4" s="61"/>
      <c r="J4" s="61"/>
      <c r="K4" s="61"/>
      <c r="L4" s="61"/>
      <c r="M4" s="61" t="s">
        <v>62</v>
      </c>
      <c r="N4" s="61"/>
      <c r="O4" s="61"/>
      <c r="P4" s="61"/>
      <c r="Q4" s="61"/>
      <c r="R4" s="61"/>
      <c r="S4" s="61"/>
      <c r="T4" s="61"/>
      <c r="U4" s="61"/>
      <c r="V4" s="61"/>
      <c r="W4" s="61" t="s">
        <v>63</v>
      </c>
      <c r="X4" s="61"/>
      <c r="Y4" s="61"/>
      <c r="Z4" s="61"/>
      <c r="AA4" s="61"/>
      <c r="AB4" s="61"/>
      <c r="AC4" s="61"/>
      <c r="AD4" s="61"/>
      <c r="AE4" s="61"/>
      <c r="AF4" s="61"/>
      <c r="AG4" s="61" t="s">
        <v>65</v>
      </c>
      <c r="AH4" s="61"/>
      <c r="AI4" s="61"/>
      <c r="AJ4" s="61"/>
      <c r="AK4" s="61"/>
      <c r="AL4" s="61"/>
      <c r="AM4" s="61"/>
      <c r="AN4" s="61"/>
      <c r="AO4" s="61"/>
      <c r="AP4" s="61"/>
      <c r="AQ4" s="61" t="s">
        <v>13</v>
      </c>
      <c r="AR4" s="61"/>
      <c r="AS4" s="61"/>
      <c r="AT4" s="61"/>
      <c r="AU4" s="61"/>
      <c r="AV4" s="61"/>
      <c r="AW4" s="61"/>
      <c r="AX4" s="61"/>
      <c r="AY4" s="61"/>
      <c r="AZ4" s="61"/>
      <c r="BA4" s="61" t="s">
        <v>17</v>
      </c>
      <c r="BB4" s="61"/>
      <c r="BC4" s="61"/>
      <c r="BD4" s="61"/>
      <c r="BE4" s="61"/>
      <c r="BF4" s="61"/>
      <c r="BG4" s="61"/>
      <c r="BH4" s="61"/>
      <c r="BI4" s="61"/>
      <c r="BJ4" s="61"/>
      <c r="BK4" s="61" t="s">
        <v>66</v>
      </c>
      <c r="BL4" s="61"/>
      <c r="BM4" s="61"/>
      <c r="BN4" s="61"/>
      <c r="BO4" s="61"/>
      <c r="BP4" s="61"/>
      <c r="BQ4" s="61"/>
      <c r="BR4" s="61"/>
      <c r="BS4" s="61"/>
      <c r="BT4" s="61"/>
      <c r="BU4" s="61" t="s">
        <v>67</v>
      </c>
      <c r="BV4" s="61"/>
      <c r="BW4" s="61"/>
      <c r="BX4" s="61"/>
      <c r="BY4" s="61"/>
      <c r="BZ4" s="61"/>
      <c r="CA4" s="61"/>
      <c r="CB4" s="61"/>
      <c r="CC4" s="61"/>
      <c r="CD4" s="61"/>
      <c r="CE4" s="61" t="s">
        <v>50</v>
      </c>
      <c r="CF4" s="61"/>
      <c r="CG4" s="61"/>
      <c r="CH4" s="61"/>
      <c r="CI4" s="61"/>
      <c r="CJ4" s="61"/>
      <c r="CK4" s="61"/>
      <c r="CL4" s="61"/>
      <c r="CM4" s="61"/>
      <c r="CN4" s="61"/>
      <c r="CO4" s="61" t="s">
        <v>68</v>
      </c>
      <c r="CP4" s="61"/>
      <c r="CQ4" s="61"/>
      <c r="CR4" s="61"/>
      <c r="CS4" s="61"/>
      <c r="CT4" s="61"/>
      <c r="CU4" s="61"/>
      <c r="CV4" s="61"/>
      <c r="CW4" s="61"/>
      <c r="CX4" s="61"/>
      <c r="CY4" s="61" t="s">
        <v>69</v>
      </c>
      <c r="CZ4" s="61"/>
      <c r="DA4" s="61"/>
      <c r="DB4" s="61"/>
      <c r="DC4" s="61"/>
      <c r="DD4" s="61"/>
      <c r="DE4" s="61"/>
      <c r="DF4" s="61"/>
      <c r="DG4" s="61"/>
      <c r="DH4" s="61"/>
      <c r="DI4" s="61" t="s">
        <v>70</v>
      </c>
      <c r="DJ4" s="61"/>
      <c r="DK4" s="61"/>
      <c r="DL4" s="61"/>
      <c r="DM4" s="61"/>
      <c r="DN4" s="61"/>
      <c r="DO4" s="61"/>
      <c r="DP4" s="61"/>
      <c r="DQ4" s="61"/>
      <c r="DR4" s="61"/>
      <c r="DS4" s="73" t="s">
        <v>12</v>
      </c>
      <c r="DT4" s="73"/>
      <c r="DU4" s="73"/>
      <c r="DV4" s="73"/>
      <c r="DW4" s="73"/>
      <c r="DX4" s="73"/>
      <c r="DY4" s="73"/>
      <c r="DZ4" s="73"/>
      <c r="EA4" s="73"/>
      <c r="EB4" s="73"/>
      <c r="EC4" s="73" t="s">
        <v>79</v>
      </c>
      <c r="ED4" s="73"/>
      <c r="EE4" s="73"/>
      <c r="EF4" s="73"/>
      <c r="EG4" s="73"/>
      <c r="EH4" s="73"/>
      <c r="EI4" s="73"/>
      <c r="EJ4" s="73"/>
      <c r="EK4" s="73"/>
      <c r="EL4" s="73"/>
    </row>
    <row r="5" spans="1:142" s="39" customFormat="1" ht="18.75">
      <c r="A5" s="65"/>
      <c r="B5" s="60"/>
      <c r="C5" s="60" t="s">
        <v>32</v>
      </c>
      <c r="D5" s="60"/>
      <c r="E5" s="60" t="s">
        <v>30</v>
      </c>
      <c r="F5" s="60"/>
      <c r="G5" s="60" t="s">
        <v>0</v>
      </c>
      <c r="H5" s="60"/>
      <c r="I5" s="60" t="s">
        <v>31</v>
      </c>
      <c r="J5" s="60"/>
      <c r="K5" s="60" t="s">
        <v>35</v>
      </c>
      <c r="L5" s="60"/>
      <c r="M5" s="60" t="s">
        <v>32</v>
      </c>
      <c r="N5" s="60"/>
      <c r="O5" s="60" t="s">
        <v>30</v>
      </c>
      <c r="P5" s="60"/>
      <c r="Q5" s="60" t="s">
        <v>0</v>
      </c>
      <c r="R5" s="60"/>
      <c r="S5" s="67" t="s">
        <v>31</v>
      </c>
      <c r="T5" s="63"/>
      <c r="U5" s="63" t="s">
        <v>35</v>
      </c>
      <c r="V5" s="64"/>
      <c r="W5" s="60" t="s">
        <v>32</v>
      </c>
      <c r="X5" s="60"/>
      <c r="Y5" s="60" t="s">
        <v>30</v>
      </c>
      <c r="Z5" s="60"/>
      <c r="AA5" s="60" t="s">
        <v>0</v>
      </c>
      <c r="AB5" s="60"/>
      <c r="AC5" s="60" t="s">
        <v>31</v>
      </c>
      <c r="AD5" s="60"/>
      <c r="AE5" s="60" t="s">
        <v>35</v>
      </c>
      <c r="AF5" s="60"/>
      <c r="AG5" s="60" t="s">
        <v>32</v>
      </c>
      <c r="AH5" s="60"/>
      <c r="AI5" s="60" t="s">
        <v>30</v>
      </c>
      <c r="AJ5" s="60"/>
      <c r="AK5" s="60" t="s">
        <v>0</v>
      </c>
      <c r="AL5" s="60"/>
      <c r="AM5" s="60" t="s">
        <v>31</v>
      </c>
      <c r="AN5" s="60"/>
      <c r="AO5" s="60" t="s">
        <v>35</v>
      </c>
      <c r="AP5" s="60"/>
      <c r="AQ5" s="60" t="s">
        <v>32</v>
      </c>
      <c r="AR5" s="60"/>
      <c r="AS5" s="60" t="s">
        <v>30</v>
      </c>
      <c r="AT5" s="60"/>
      <c r="AU5" s="60" t="s">
        <v>0</v>
      </c>
      <c r="AV5" s="60"/>
      <c r="AW5" s="60" t="s">
        <v>31</v>
      </c>
      <c r="AX5" s="60"/>
      <c r="AY5" s="60" t="s">
        <v>35</v>
      </c>
      <c r="AZ5" s="60"/>
      <c r="BA5" s="60" t="s">
        <v>32</v>
      </c>
      <c r="BB5" s="60"/>
      <c r="BC5" s="60" t="s">
        <v>30</v>
      </c>
      <c r="BD5" s="60"/>
      <c r="BE5" s="60" t="s">
        <v>0</v>
      </c>
      <c r="BF5" s="60"/>
      <c r="BG5" s="68" t="s">
        <v>31</v>
      </c>
      <c r="BH5" s="68"/>
      <c r="BI5" s="68" t="s">
        <v>35</v>
      </c>
      <c r="BJ5" s="68"/>
      <c r="BK5" s="60" t="s">
        <v>32</v>
      </c>
      <c r="BL5" s="60"/>
      <c r="BM5" s="60" t="s">
        <v>30</v>
      </c>
      <c r="BN5" s="60"/>
      <c r="BO5" s="60" t="s">
        <v>0</v>
      </c>
      <c r="BP5" s="60"/>
      <c r="BQ5" s="67" t="s">
        <v>31</v>
      </c>
      <c r="BR5" s="63"/>
      <c r="BS5" s="63" t="s">
        <v>35</v>
      </c>
      <c r="BT5" s="64"/>
      <c r="BU5" s="60" t="s">
        <v>32</v>
      </c>
      <c r="BV5" s="60"/>
      <c r="BW5" s="60" t="s">
        <v>30</v>
      </c>
      <c r="BX5" s="60"/>
      <c r="BY5" s="60" t="s">
        <v>0</v>
      </c>
      <c r="BZ5" s="60"/>
      <c r="CA5" s="67" t="s">
        <v>31</v>
      </c>
      <c r="CB5" s="63"/>
      <c r="CC5" s="63" t="s">
        <v>35</v>
      </c>
      <c r="CD5" s="64"/>
      <c r="CE5" s="60" t="s">
        <v>32</v>
      </c>
      <c r="CF5" s="60"/>
      <c r="CG5" s="60" t="s">
        <v>30</v>
      </c>
      <c r="CH5" s="60"/>
      <c r="CI5" s="60" t="s">
        <v>0</v>
      </c>
      <c r="CJ5" s="60"/>
      <c r="CK5" s="67" t="s">
        <v>31</v>
      </c>
      <c r="CL5" s="63"/>
      <c r="CM5" s="63" t="s">
        <v>35</v>
      </c>
      <c r="CN5" s="64"/>
      <c r="CO5" s="60" t="s">
        <v>32</v>
      </c>
      <c r="CP5" s="60"/>
      <c r="CQ5" s="60" t="s">
        <v>30</v>
      </c>
      <c r="CR5" s="60"/>
      <c r="CS5" s="60" t="s">
        <v>0</v>
      </c>
      <c r="CT5" s="60"/>
      <c r="CU5" s="67" t="s">
        <v>31</v>
      </c>
      <c r="CV5" s="63"/>
      <c r="CW5" s="63" t="s">
        <v>35</v>
      </c>
      <c r="CX5" s="64"/>
      <c r="CY5" s="60" t="s">
        <v>32</v>
      </c>
      <c r="CZ5" s="60"/>
      <c r="DA5" s="60" t="s">
        <v>30</v>
      </c>
      <c r="DB5" s="60"/>
      <c r="DC5" s="60" t="s">
        <v>0</v>
      </c>
      <c r="DD5" s="60"/>
      <c r="DE5" s="67" t="s">
        <v>31</v>
      </c>
      <c r="DF5" s="63"/>
      <c r="DG5" s="63" t="s">
        <v>35</v>
      </c>
      <c r="DH5" s="64"/>
      <c r="DI5" s="60" t="s">
        <v>32</v>
      </c>
      <c r="DJ5" s="60"/>
      <c r="DK5" s="60" t="s">
        <v>30</v>
      </c>
      <c r="DL5" s="60"/>
      <c r="DM5" s="60" t="s">
        <v>0</v>
      </c>
      <c r="DN5" s="60"/>
      <c r="DO5" s="67" t="s">
        <v>31</v>
      </c>
      <c r="DP5" s="63"/>
      <c r="DQ5" s="63" t="s">
        <v>35</v>
      </c>
      <c r="DR5" s="64"/>
      <c r="DS5" s="72" t="s">
        <v>32</v>
      </c>
      <c r="DT5" s="72"/>
      <c r="DU5" s="72" t="s">
        <v>30</v>
      </c>
      <c r="DV5" s="72"/>
      <c r="DW5" s="72" t="s">
        <v>0</v>
      </c>
      <c r="DX5" s="72"/>
      <c r="DY5" s="69" t="s">
        <v>31</v>
      </c>
      <c r="DZ5" s="70"/>
      <c r="EA5" s="70" t="s">
        <v>35</v>
      </c>
      <c r="EB5" s="71"/>
      <c r="EC5" s="72" t="s">
        <v>32</v>
      </c>
      <c r="ED5" s="72"/>
      <c r="EE5" s="72" t="s">
        <v>30</v>
      </c>
      <c r="EF5" s="72"/>
      <c r="EG5" s="72" t="s">
        <v>0</v>
      </c>
      <c r="EH5" s="72"/>
      <c r="EI5" s="69" t="s">
        <v>31</v>
      </c>
      <c r="EJ5" s="70"/>
      <c r="EK5" s="70" t="s">
        <v>35</v>
      </c>
      <c r="EL5" s="71"/>
    </row>
    <row r="6" spans="1:142" s="39" customFormat="1" ht="18.75">
      <c r="A6" s="65"/>
      <c r="B6" s="60"/>
      <c r="C6" s="38" t="s">
        <v>1</v>
      </c>
      <c r="D6" s="38" t="s">
        <v>64</v>
      </c>
      <c r="E6" s="38" t="s">
        <v>1</v>
      </c>
      <c r="F6" s="38" t="s">
        <v>64</v>
      </c>
      <c r="G6" s="38" t="s">
        <v>1</v>
      </c>
      <c r="H6" s="38" t="s">
        <v>64</v>
      </c>
      <c r="I6" s="38" t="s">
        <v>1</v>
      </c>
      <c r="J6" s="38" t="s">
        <v>64</v>
      </c>
      <c r="K6" s="38" t="s">
        <v>1</v>
      </c>
      <c r="L6" s="38" t="s">
        <v>64</v>
      </c>
      <c r="M6" s="38" t="s">
        <v>1</v>
      </c>
      <c r="N6" s="38" t="s">
        <v>64</v>
      </c>
      <c r="O6" s="38" t="s">
        <v>1</v>
      </c>
      <c r="P6" s="38" t="s">
        <v>64</v>
      </c>
      <c r="Q6" s="38" t="s">
        <v>1</v>
      </c>
      <c r="R6" s="38" t="s">
        <v>64</v>
      </c>
      <c r="S6" s="38" t="s">
        <v>1</v>
      </c>
      <c r="T6" s="38" t="s">
        <v>64</v>
      </c>
      <c r="U6" s="38" t="s">
        <v>1</v>
      </c>
      <c r="V6" s="38" t="s">
        <v>64</v>
      </c>
      <c r="W6" s="38" t="s">
        <v>1</v>
      </c>
      <c r="X6" s="38" t="s">
        <v>64</v>
      </c>
      <c r="Y6" s="38" t="s">
        <v>1</v>
      </c>
      <c r="Z6" s="38" t="s">
        <v>64</v>
      </c>
      <c r="AA6" s="38" t="s">
        <v>1</v>
      </c>
      <c r="AB6" s="38" t="s">
        <v>64</v>
      </c>
      <c r="AC6" s="38" t="s">
        <v>1</v>
      </c>
      <c r="AD6" s="38" t="s">
        <v>64</v>
      </c>
      <c r="AE6" s="38" t="s">
        <v>1</v>
      </c>
      <c r="AF6" s="38" t="s">
        <v>64</v>
      </c>
      <c r="AG6" s="38" t="s">
        <v>1</v>
      </c>
      <c r="AH6" s="38" t="s">
        <v>64</v>
      </c>
      <c r="AI6" s="38" t="s">
        <v>1</v>
      </c>
      <c r="AJ6" s="38" t="s">
        <v>64</v>
      </c>
      <c r="AK6" s="38" t="s">
        <v>1</v>
      </c>
      <c r="AL6" s="38" t="s">
        <v>64</v>
      </c>
      <c r="AM6" s="38" t="s">
        <v>1</v>
      </c>
      <c r="AN6" s="38" t="s">
        <v>64</v>
      </c>
      <c r="AO6" s="38" t="s">
        <v>1</v>
      </c>
      <c r="AP6" s="38" t="s">
        <v>64</v>
      </c>
      <c r="AQ6" s="38" t="s">
        <v>1</v>
      </c>
      <c r="AR6" s="38" t="s">
        <v>64</v>
      </c>
      <c r="AS6" s="38" t="s">
        <v>1</v>
      </c>
      <c r="AT6" s="38" t="s">
        <v>64</v>
      </c>
      <c r="AU6" s="38" t="s">
        <v>1</v>
      </c>
      <c r="AV6" s="38" t="s">
        <v>64</v>
      </c>
      <c r="AW6" s="38" t="s">
        <v>1</v>
      </c>
      <c r="AX6" s="38" t="s">
        <v>64</v>
      </c>
      <c r="AY6" s="38" t="s">
        <v>1</v>
      </c>
      <c r="AZ6" s="38" t="s">
        <v>64</v>
      </c>
      <c r="BA6" s="38" t="s">
        <v>1</v>
      </c>
      <c r="BB6" s="38" t="s">
        <v>64</v>
      </c>
      <c r="BC6" s="38" t="s">
        <v>1</v>
      </c>
      <c r="BD6" s="38" t="s">
        <v>64</v>
      </c>
      <c r="BE6" s="38" t="s">
        <v>1</v>
      </c>
      <c r="BF6" s="38" t="s">
        <v>64</v>
      </c>
      <c r="BG6" s="38" t="s">
        <v>1</v>
      </c>
      <c r="BH6" s="38" t="s">
        <v>64</v>
      </c>
      <c r="BI6" s="38" t="s">
        <v>1</v>
      </c>
      <c r="BJ6" s="38" t="s">
        <v>64</v>
      </c>
      <c r="BK6" s="38" t="s">
        <v>1</v>
      </c>
      <c r="BL6" s="38" t="s">
        <v>64</v>
      </c>
      <c r="BM6" s="38" t="s">
        <v>1</v>
      </c>
      <c r="BN6" s="38" t="s">
        <v>64</v>
      </c>
      <c r="BO6" s="38" t="s">
        <v>1</v>
      </c>
      <c r="BP6" s="38" t="s">
        <v>64</v>
      </c>
      <c r="BQ6" s="38" t="s">
        <v>1</v>
      </c>
      <c r="BR6" s="38" t="s">
        <v>64</v>
      </c>
      <c r="BS6" s="38" t="s">
        <v>1</v>
      </c>
      <c r="BT6" s="38" t="s">
        <v>64</v>
      </c>
      <c r="BU6" s="38" t="s">
        <v>1</v>
      </c>
      <c r="BV6" s="38" t="s">
        <v>64</v>
      </c>
      <c r="BW6" s="38" t="s">
        <v>1</v>
      </c>
      <c r="BX6" s="38" t="s">
        <v>64</v>
      </c>
      <c r="BY6" s="38" t="s">
        <v>1</v>
      </c>
      <c r="BZ6" s="38" t="s">
        <v>64</v>
      </c>
      <c r="CA6" s="38" t="s">
        <v>1</v>
      </c>
      <c r="CB6" s="38" t="s">
        <v>64</v>
      </c>
      <c r="CC6" s="38" t="s">
        <v>1</v>
      </c>
      <c r="CD6" s="38" t="s">
        <v>64</v>
      </c>
      <c r="CE6" s="38" t="s">
        <v>1</v>
      </c>
      <c r="CF6" s="38" t="s">
        <v>64</v>
      </c>
      <c r="CG6" s="38" t="s">
        <v>1</v>
      </c>
      <c r="CH6" s="38" t="s">
        <v>64</v>
      </c>
      <c r="CI6" s="38" t="s">
        <v>1</v>
      </c>
      <c r="CJ6" s="38" t="s">
        <v>64</v>
      </c>
      <c r="CK6" s="38" t="s">
        <v>1</v>
      </c>
      <c r="CL6" s="38" t="s">
        <v>64</v>
      </c>
      <c r="CM6" s="38" t="s">
        <v>1</v>
      </c>
      <c r="CN6" s="38" t="s">
        <v>64</v>
      </c>
      <c r="CO6" s="38" t="s">
        <v>1</v>
      </c>
      <c r="CP6" s="38" t="s">
        <v>64</v>
      </c>
      <c r="CQ6" s="38" t="s">
        <v>1</v>
      </c>
      <c r="CR6" s="38" t="s">
        <v>64</v>
      </c>
      <c r="CS6" s="38" t="s">
        <v>1</v>
      </c>
      <c r="CT6" s="38" t="s">
        <v>64</v>
      </c>
      <c r="CU6" s="38" t="s">
        <v>1</v>
      </c>
      <c r="CV6" s="38" t="s">
        <v>64</v>
      </c>
      <c r="CW6" s="38" t="s">
        <v>1</v>
      </c>
      <c r="CX6" s="38" t="s">
        <v>64</v>
      </c>
      <c r="CY6" s="38" t="s">
        <v>1</v>
      </c>
      <c r="CZ6" s="38" t="s">
        <v>64</v>
      </c>
      <c r="DA6" s="38" t="s">
        <v>1</v>
      </c>
      <c r="DB6" s="38" t="s">
        <v>64</v>
      </c>
      <c r="DC6" s="38" t="s">
        <v>1</v>
      </c>
      <c r="DD6" s="38" t="s">
        <v>64</v>
      </c>
      <c r="DE6" s="38" t="s">
        <v>1</v>
      </c>
      <c r="DF6" s="38" t="s">
        <v>64</v>
      </c>
      <c r="DG6" s="38" t="s">
        <v>1</v>
      </c>
      <c r="DH6" s="38" t="s">
        <v>64</v>
      </c>
      <c r="DI6" s="38" t="s">
        <v>1</v>
      </c>
      <c r="DJ6" s="38" t="s">
        <v>64</v>
      </c>
      <c r="DK6" s="38" t="s">
        <v>1</v>
      </c>
      <c r="DL6" s="38" t="s">
        <v>64</v>
      </c>
      <c r="DM6" s="38" t="s">
        <v>1</v>
      </c>
      <c r="DN6" s="38" t="s">
        <v>64</v>
      </c>
      <c r="DO6" s="38" t="s">
        <v>1</v>
      </c>
      <c r="DP6" s="38" t="s">
        <v>64</v>
      </c>
      <c r="DQ6" s="38" t="s">
        <v>1</v>
      </c>
      <c r="DR6" s="38" t="s">
        <v>64</v>
      </c>
      <c r="DS6" s="24" t="s">
        <v>1</v>
      </c>
      <c r="DT6" s="24" t="s">
        <v>64</v>
      </c>
      <c r="DU6" s="24" t="s">
        <v>1</v>
      </c>
      <c r="DV6" s="24" t="s">
        <v>64</v>
      </c>
      <c r="DW6" s="24" t="s">
        <v>1</v>
      </c>
      <c r="DX6" s="24" t="s">
        <v>64</v>
      </c>
      <c r="DY6" s="24" t="s">
        <v>1</v>
      </c>
      <c r="DZ6" s="24" t="s">
        <v>64</v>
      </c>
      <c r="EA6" s="24" t="s">
        <v>1</v>
      </c>
      <c r="EB6" s="24" t="s">
        <v>64</v>
      </c>
      <c r="EC6" s="24" t="s">
        <v>1</v>
      </c>
      <c r="ED6" s="24" t="s">
        <v>64</v>
      </c>
      <c r="EE6" s="24" t="s">
        <v>1</v>
      </c>
      <c r="EF6" s="24" t="s">
        <v>64</v>
      </c>
      <c r="EG6" s="24" t="s">
        <v>1</v>
      </c>
      <c r="EH6" s="24" t="s">
        <v>64</v>
      </c>
      <c r="EI6" s="24" t="s">
        <v>1</v>
      </c>
      <c r="EJ6" s="24" t="s">
        <v>64</v>
      </c>
      <c r="EK6" s="24" t="s">
        <v>1</v>
      </c>
      <c r="EL6" s="24" t="s">
        <v>64</v>
      </c>
    </row>
    <row r="7" spans="1:142" ht="18.75">
      <c r="A7" s="40">
        <v>6</v>
      </c>
      <c r="B7" s="25">
        <v>64</v>
      </c>
      <c r="C7" s="25">
        <v>32</v>
      </c>
      <c r="D7" s="41">
        <f>C7/$B7*100</f>
        <v>50</v>
      </c>
      <c r="E7" s="25">
        <v>15</v>
      </c>
      <c r="F7" s="41">
        <f>E7/$B7*100</f>
        <v>23.4375</v>
      </c>
      <c r="G7" s="25">
        <v>13</v>
      </c>
      <c r="H7" s="41">
        <f>G7/$B7*100</f>
        <v>20.3125</v>
      </c>
      <c r="I7" s="25">
        <v>4</v>
      </c>
      <c r="J7" s="41">
        <f>I7/$B7*100</f>
        <v>6.25</v>
      </c>
      <c r="K7" s="25"/>
      <c r="L7" s="41">
        <f>K7/$B7*100</f>
        <v>0</v>
      </c>
      <c r="M7" s="25">
        <v>16</v>
      </c>
      <c r="N7" s="41">
        <f>M7/$B7*100</f>
        <v>25</v>
      </c>
      <c r="O7" s="25">
        <v>27</v>
      </c>
      <c r="P7" s="41">
        <f>O7/$B7*100</f>
        <v>42.1875</v>
      </c>
      <c r="Q7" s="25">
        <v>16</v>
      </c>
      <c r="R7" s="41">
        <f>Q7/$B7*100</f>
        <v>25</v>
      </c>
      <c r="S7" s="25">
        <v>5</v>
      </c>
      <c r="T7" s="41">
        <f>S7/$B7*100</f>
        <v>7.8125</v>
      </c>
      <c r="U7" s="25"/>
      <c r="V7" s="41">
        <f>U7/$B7*100</f>
        <v>0</v>
      </c>
      <c r="W7" s="25">
        <v>17</v>
      </c>
      <c r="X7" s="41">
        <f>W7/$B7*100</f>
        <v>26.5625</v>
      </c>
      <c r="Y7" s="25">
        <v>20</v>
      </c>
      <c r="Z7" s="41">
        <f>Y7/$B7*100</f>
        <v>31.25</v>
      </c>
      <c r="AA7" s="25">
        <v>16</v>
      </c>
      <c r="AB7" s="41">
        <f>AA7/$B7*100</f>
        <v>25</v>
      </c>
      <c r="AC7" s="25">
        <v>9</v>
      </c>
      <c r="AD7" s="41">
        <f>AC7/$B7*100</f>
        <v>14.0625</v>
      </c>
      <c r="AE7" s="25">
        <v>2</v>
      </c>
      <c r="AF7" s="41">
        <f>AE7/$B7*100</f>
        <v>3.125</v>
      </c>
      <c r="AG7" s="25">
        <v>35</v>
      </c>
      <c r="AH7" s="41">
        <f>AG7/$B7*100</f>
        <v>54.6875</v>
      </c>
      <c r="AI7" s="25">
        <v>17</v>
      </c>
      <c r="AJ7" s="41">
        <f>AI7/$B7*100</f>
        <v>26.5625</v>
      </c>
      <c r="AK7" s="25">
        <v>10</v>
      </c>
      <c r="AL7" s="41">
        <f>AK7/$B7*100</f>
        <v>15.625</v>
      </c>
      <c r="AM7" s="25">
        <v>2</v>
      </c>
      <c r="AN7" s="41">
        <f>AM7/$B7*100</f>
        <v>3.125</v>
      </c>
      <c r="AO7" s="25"/>
      <c r="AP7" s="41">
        <f>AO7/$B7*100</f>
        <v>0</v>
      </c>
      <c r="AQ7" s="25">
        <v>42</v>
      </c>
      <c r="AR7" s="41">
        <f>AQ7/$B7*100</f>
        <v>65.625</v>
      </c>
      <c r="AS7" s="25">
        <v>14</v>
      </c>
      <c r="AT7" s="41">
        <f>AS7/$B7*100</f>
        <v>21.875</v>
      </c>
      <c r="AU7" s="25">
        <v>8</v>
      </c>
      <c r="AV7" s="41">
        <f>AU7/$B7*100</f>
        <v>12.5</v>
      </c>
      <c r="AW7" s="25"/>
      <c r="AX7" s="41">
        <f>AW7/$B7*100</f>
        <v>0</v>
      </c>
      <c r="AY7" s="25"/>
      <c r="AZ7" s="41">
        <f>AY7/$B7*100</f>
        <v>0</v>
      </c>
      <c r="BA7" s="25">
        <v>40</v>
      </c>
      <c r="BB7" s="41">
        <f>BA7/$B7*100</f>
        <v>62.5</v>
      </c>
      <c r="BC7" s="25">
        <v>16</v>
      </c>
      <c r="BD7" s="41">
        <f>BC7/$B7*100</f>
        <v>25</v>
      </c>
      <c r="BE7" s="25">
        <v>8</v>
      </c>
      <c r="BF7" s="41">
        <f>BE7/$B7*100</f>
        <v>12.5</v>
      </c>
      <c r="BG7" s="25"/>
      <c r="BH7" s="41">
        <f>BG7/$B7*100</f>
        <v>0</v>
      </c>
      <c r="BI7" s="25"/>
      <c r="BJ7" s="41">
        <f>BI7/$B7*100</f>
        <v>0</v>
      </c>
      <c r="BK7" s="25">
        <v>34</v>
      </c>
      <c r="BL7" s="41">
        <f>BK7/$B7*100</f>
        <v>53.125</v>
      </c>
      <c r="BM7" s="25">
        <v>22</v>
      </c>
      <c r="BN7" s="41">
        <f>BM7/$B7*100</f>
        <v>34.375</v>
      </c>
      <c r="BO7" s="25">
        <v>8</v>
      </c>
      <c r="BP7" s="41">
        <f>BO7/$B7*100</f>
        <v>12.5</v>
      </c>
      <c r="BQ7" s="25"/>
      <c r="BR7" s="41">
        <f>BQ7/$B7*100</f>
        <v>0</v>
      </c>
      <c r="BS7" s="25"/>
      <c r="BT7" s="41">
        <f>BS7/$B7*100</f>
        <v>0</v>
      </c>
      <c r="BU7" s="25">
        <v>43</v>
      </c>
      <c r="BV7" s="41">
        <f>BU7/$B7*100</f>
        <v>67.1875</v>
      </c>
      <c r="BW7" s="25">
        <v>18</v>
      </c>
      <c r="BX7" s="41">
        <f>BW7/$B7*100</f>
        <v>28.125</v>
      </c>
      <c r="BY7" s="25">
        <v>3</v>
      </c>
      <c r="BZ7" s="41">
        <f>BY7/$B7*100</f>
        <v>4.6875</v>
      </c>
      <c r="CA7" s="25"/>
      <c r="CB7" s="41">
        <f>CA7/$B7*100</f>
        <v>0</v>
      </c>
      <c r="CC7" s="25"/>
      <c r="CD7" s="41">
        <f>CC7/$B7*100</f>
        <v>0</v>
      </c>
      <c r="CE7" s="25">
        <v>35</v>
      </c>
      <c r="CF7" s="41">
        <f>CE7/$B7*100</f>
        <v>54.6875</v>
      </c>
      <c r="CG7" s="25">
        <v>23</v>
      </c>
      <c r="CH7" s="41">
        <f>CG7/$B7*100</f>
        <v>35.9375</v>
      </c>
      <c r="CI7" s="25">
        <v>6</v>
      </c>
      <c r="CJ7" s="41">
        <f>CI7/$B7*100</f>
        <v>9.375</v>
      </c>
      <c r="CK7" s="25"/>
      <c r="CL7" s="41">
        <f>CK7/$B7*100</f>
        <v>0</v>
      </c>
      <c r="CM7" s="25"/>
      <c r="CN7" s="41">
        <f>CM7/$B7*100</f>
        <v>0</v>
      </c>
      <c r="CO7" s="25">
        <v>64</v>
      </c>
      <c r="CP7" s="41">
        <f>CO7/$B7*100</f>
        <v>100</v>
      </c>
      <c r="CQ7" s="25"/>
      <c r="CR7" s="41">
        <f>CQ7/$B7*100</f>
        <v>0</v>
      </c>
      <c r="CS7" s="25"/>
      <c r="CT7" s="41">
        <f>CS7/$B7*100</f>
        <v>0</v>
      </c>
      <c r="CU7" s="25"/>
      <c r="CV7" s="41">
        <f>CU7/$B7*100</f>
        <v>0</v>
      </c>
      <c r="CW7" s="25"/>
      <c r="CX7" s="41">
        <f>CW7/$B7*100</f>
        <v>0</v>
      </c>
      <c r="CY7" s="25">
        <v>64</v>
      </c>
      <c r="CZ7" s="41">
        <f>CY7/$B7*100</f>
        <v>100</v>
      </c>
      <c r="DA7" s="25"/>
      <c r="DB7" s="41">
        <f>DA7/$B7*100</f>
        <v>0</v>
      </c>
      <c r="DC7" s="25"/>
      <c r="DD7" s="41">
        <f>DC7/$B7*100</f>
        <v>0</v>
      </c>
      <c r="DE7" s="25"/>
      <c r="DF7" s="41">
        <f>DE7/$B7*100</f>
        <v>0</v>
      </c>
      <c r="DG7" s="25"/>
      <c r="DH7" s="41">
        <f>DG7/$B7*100</f>
        <v>0</v>
      </c>
      <c r="DI7" s="25">
        <v>45</v>
      </c>
      <c r="DJ7" s="41">
        <f>DI7/$B7*100</f>
        <v>70.3125</v>
      </c>
      <c r="DK7" s="25">
        <v>17</v>
      </c>
      <c r="DL7" s="41">
        <f>DK7/$B7*100</f>
        <v>26.5625</v>
      </c>
      <c r="DM7" s="25">
        <v>2</v>
      </c>
      <c r="DN7" s="41">
        <f>DM7/$B7*100</f>
        <v>3.125</v>
      </c>
      <c r="DO7" s="25"/>
      <c r="DP7" s="41">
        <f>DO7/$B7*100</f>
        <v>0</v>
      </c>
      <c r="DQ7" s="25"/>
      <c r="DR7" s="41">
        <f>DQ7/$B7*100</f>
        <v>0</v>
      </c>
      <c r="DS7" s="42"/>
      <c r="DT7" s="43"/>
      <c r="DU7" s="42"/>
      <c r="DV7" s="43"/>
      <c r="DW7" s="42"/>
      <c r="DX7" s="43"/>
      <c r="DY7" s="42"/>
      <c r="DZ7" s="43"/>
      <c r="EA7" s="42"/>
      <c r="EB7" s="41">
        <f>EA7/$B7*100</f>
        <v>0</v>
      </c>
      <c r="EC7" s="25">
        <v>64</v>
      </c>
      <c r="ED7" s="41">
        <f>EC7/$B7*100</f>
        <v>100</v>
      </c>
      <c r="EE7" s="25"/>
      <c r="EF7" s="41">
        <f>EE7/$B7*100</f>
        <v>0</v>
      </c>
      <c r="EG7" s="25"/>
      <c r="EH7" s="41">
        <f>EG7/$B7*100</f>
        <v>0</v>
      </c>
      <c r="EI7" s="25"/>
      <c r="EJ7" s="41">
        <f>EI7/$B7*100</f>
        <v>0</v>
      </c>
      <c r="EK7" s="25"/>
      <c r="EL7" s="41">
        <f>EK7/$B7*100</f>
        <v>0</v>
      </c>
    </row>
    <row r="8" spans="1:142" ht="18.75">
      <c r="A8" s="40">
        <v>7</v>
      </c>
      <c r="B8" s="25">
        <v>71</v>
      </c>
      <c r="C8" s="25">
        <v>30</v>
      </c>
      <c r="D8" s="41">
        <f>C8/$B8*100</f>
        <v>42.25352112676056</v>
      </c>
      <c r="E8" s="25">
        <v>20</v>
      </c>
      <c r="F8" s="41">
        <f>E8/$B8*100</f>
        <v>28.169014084507044</v>
      </c>
      <c r="G8" s="25">
        <v>14</v>
      </c>
      <c r="H8" s="41">
        <f>G8/$B8*100</f>
        <v>19.718309859154928</v>
      </c>
      <c r="I8" s="25">
        <v>6</v>
      </c>
      <c r="J8" s="41">
        <f>I8/$B8*100</f>
        <v>8.450704225352112</v>
      </c>
      <c r="K8" s="25">
        <v>1</v>
      </c>
      <c r="L8" s="41">
        <f>K8/$B8*100</f>
        <v>1.4084507042253522</v>
      </c>
      <c r="M8" s="25">
        <v>25</v>
      </c>
      <c r="N8" s="41">
        <f>M8/$B8*100</f>
        <v>35.2112676056338</v>
      </c>
      <c r="O8" s="25">
        <v>31</v>
      </c>
      <c r="P8" s="41">
        <f>O8/$B8*100</f>
        <v>43.66197183098591</v>
      </c>
      <c r="Q8" s="25">
        <v>14</v>
      </c>
      <c r="R8" s="41">
        <f>Q8/$B8*100</f>
        <v>19.718309859154928</v>
      </c>
      <c r="S8" s="25">
        <v>1</v>
      </c>
      <c r="T8" s="41">
        <f>S8/$B8*100</f>
        <v>1.4084507042253522</v>
      </c>
      <c r="U8" s="25"/>
      <c r="V8" s="41">
        <f>U8/$B8*100</f>
        <v>0</v>
      </c>
      <c r="W8" s="25">
        <v>40</v>
      </c>
      <c r="X8" s="41">
        <f>W8/$B8*100</f>
        <v>56.33802816901409</v>
      </c>
      <c r="Y8" s="25">
        <v>19</v>
      </c>
      <c r="Z8" s="41">
        <f>Y8/$B8*100</f>
        <v>26.76056338028169</v>
      </c>
      <c r="AA8" s="25">
        <v>11</v>
      </c>
      <c r="AB8" s="41">
        <f>AA8/$B8*100</f>
        <v>15.492957746478872</v>
      </c>
      <c r="AC8" s="25">
        <v>1</v>
      </c>
      <c r="AD8" s="41">
        <f>AC8/$B8*100</f>
        <v>1.4084507042253522</v>
      </c>
      <c r="AE8" s="25"/>
      <c r="AF8" s="41">
        <f>AE8/$B8*100</f>
        <v>0</v>
      </c>
      <c r="AG8" s="25">
        <v>36</v>
      </c>
      <c r="AH8" s="41">
        <f>AG8/$B8*100</f>
        <v>50.70422535211267</v>
      </c>
      <c r="AI8" s="25">
        <v>28</v>
      </c>
      <c r="AJ8" s="41">
        <f>AI8/$B8*100</f>
        <v>39.436619718309856</v>
      </c>
      <c r="AK8" s="25">
        <v>7</v>
      </c>
      <c r="AL8" s="41">
        <f>AK8/$B8*100</f>
        <v>9.859154929577464</v>
      </c>
      <c r="AM8" s="25"/>
      <c r="AN8" s="41">
        <f>AM8/$B8*100</f>
        <v>0</v>
      </c>
      <c r="AO8" s="25"/>
      <c r="AP8" s="41">
        <f>AO8/$B8*100</f>
        <v>0</v>
      </c>
      <c r="AQ8" s="25">
        <v>26</v>
      </c>
      <c r="AR8" s="41">
        <f>AQ8/$B8*100</f>
        <v>36.61971830985916</v>
      </c>
      <c r="AS8" s="25">
        <v>30</v>
      </c>
      <c r="AT8" s="41">
        <f>AS8/$B8*100</f>
        <v>42.25352112676056</v>
      </c>
      <c r="AU8" s="25">
        <v>14</v>
      </c>
      <c r="AV8" s="41">
        <f>AU8/$B8*100</f>
        <v>19.718309859154928</v>
      </c>
      <c r="AW8" s="25">
        <v>1</v>
      </c>
      <c r="AX8" s="41">
        <f>AW8/$B8*100</f>
        <v>1.4084507042253522</v>
      </c>
      <c r="AY8" s="25"/>
      <c r="AZ8" s="41">
        <f>AY8/$B8*100</f>
        <v>0</v>
      </c>
      <c r="BA8" s="25">
        <v>39</v>
      </c>
      <c r="BB8" s="41">
        <f>BA8/$B8*100</f>
        <v>54.929577464788736</v>
      </c>
      <c r="BC8" s="25">
        <v>25</v>
      </c>
      <c r="BD8" s="41">
        <f>BC8/$B8*100</f>
        <v>35.2112676056338</v>
      </c>
      <c r="BE8" s="25">
        <v>6</v>
      </c>
      <c r="BF8" s="41">
        <f>BE8/$B8*100</f>
        <v>8.450704225352112</v>
      </c>
      <c r="BG8" s="25">
        <v>1</v>
      </c>
      <c r="BH8" s="41">
        <f>BG8/$B8*100</f>
        <v>1.4084507042253522</v>
      </c>
      <c r="BI8" s="25"/>
      <c r="BJ8" s="41">
        <f>BI8/$B8*100</f>
        <v>0</v>
      </c>
      <c r="BK8" s="25">
        <v>53</v>
      </c>
      <c r="BL8" s="41">
        <f>BK8/$B8*100</f>
        <v>74.64788732394366</v>
      </c>
      <c r="BM8" s="25">
        <v>17</v>
      </c>
      <c r="BN8" s="41">
        <f>BM8/$B8*100</f>
        <v>23.943661971830984</v>
      </c>
      <c r="BO8" s="25">
        <v>1</v>
      </c>
      <c r="BP8" s="41">
        <f>BO8/$B8*100</f>
        <v>1.4084507042253522</v>
      </c>
      <c r="BQ8" s="25"/>
      <c r="BR8" s="41">
        <f>BQ8/$B8*100</f>
        <v>0</v>
      </c>
      <c r="BS8" s="25"/>
      <c r="BT8" s="41">
        <f>BS8/$B8*100</f>
        <v>0</v>
      </c>
      <c r="BU8" s="25">
        <v>61</v>
      </c>
      <c r="BV8" s="41">
        <f>BU8/$B8*100</f>
        <v>85.91549295774648</v>
      </c>
      <c r="BW8" s="25">
        <v>9</v>
      </c>
      <c r="BX8" s="41">
        <f>BW8/$B8*100</f>
        <v>12.676056338028168</v>
      </c>
      <c r="BY8" s="25">
        <v>1</v>
      </c>
      <c r="BZ8" s="41">
        <f>BY8/$B8*100</f>
        <v>1.4084507042253522</v>
      </c>
      <c r="CA8" s="25"/>
      <c r="CB8" s="41">
        <f>CA8/$B8*100</f>
        <v>0</v>
      </c>
      <c r="CC8" s="25"/>
      <c r="CD8" s="41">
        <f>CC8/$B8*100</f>
        <v>0</v>
      </c>
      <c r="CE8" s="25">
        <v>63</v>
      </c>
      <c r="CF8" s="41">
        <f>CE8/$B8*100</f>
        <v>88.73239436619718</v>
      </c>
      <c r="CG8" s="25">
        <v>8</v>
      </c>
      <c r="CH8" s="41">
        <f>CG8/$B8*100</f>
        <v>11.267605633802818</v>
      </c>
      <c r="CI8" s="25"/>
      <c r="CJ8" s="41">
        <f>CI8/$B8*100</f>
        <v>0</v>
      </c>
      <c r="CK8" s="25"/>
      <c r="CL8" s="41">
        <f>CK8/$B8*100</f>
        <v>0</v>
      </c>
      <c r="CM8" s="25"/>
      <c r="CN8" s="41">
        <f>CM8/$B8*100</f>
        <v>0</v>
      </c>
      <c r="CO8" s="25">
        <v>71</v>
      </c>
      <c r="CP8" s="41">
        <f>CO8/$B8*100</f>
        <v>100</v>
      </c>
      <c r="CQ8" s="25"/>
      <c r="CR8" s="41">
        <f>CQ8/$B8*100</f>
        <v>0</v>
      </c>
      <c r="CS8" s="25"/>
      <c r="CT8" s="41">
        <f>CS8/$B8*100</f>
        <v>0</v>
      </c>
      <c r="CU8" s="25"/>
      <c r="CV8" s="41">
        <f>CU8/$B8*100</f>
        <v>0</v>
      </c>
      <c r="CW8" s="25"/>
      <c r="CX8" s="41">
        <f>CW8/$B8*100</f>
        <v>0</v>
      </c>
      <c r="CY8" s="25">
        <v>71</v>
      </c>
      <c r="CZ8" s="41">
        <f>CY8/$B8*100</f>
        <v>100</v>
      </c>
      <c r="DA8" s="25"/>
      <c r="DB8" s="41">
        <f>DA8/$B8*100</f>
        <v>0</v>
      </c>
      <c r="DC8" s="25"/>
      <c r="DD8" s="41">
        <f>DC8/$B8*100</f>
        <v>0</v>
      </c>
      <c r="DE8" s="25"/>
      <c r="DF8" s="41">
        <f>DE8/$B8*100</f>
        <v>0</v>
      </c>
      <c r="DG8" s="25"/>
      <c r="DH8" s="41">
        <f>DG8/$B8*100</f>
        <v>0</v>
      </c>
      <c r="DI8" s="25">
        <v>54</v>
      </c>
      <c r="DJ8" s="41">
        <f>DI8/$B8*100</f>
        <v>76.05633802816901</v>
      </c>
      <c r="DK8" s="25">
        <v>17</v>
      </c>
      <c r="DL8" s="41">
        <f>DK8/$B8*100</f>
        <v>23.943661971830984</v>
      </c>
      <c r="DM8" s="25"/>
      <c r="DN8" s="41">
        <f>DM8/$B8*100</f>
        <v>0</v>
      </c>
      <c r="DO8" s="25"/>
      <c r="DP8" s="41">
        <f>DO8/$B8*100</f>
        <v>0</v>
      </c>
      <c r="DQ8" s="25"/>
      <c r="DR8" s="41">
        <f>DQ8/$B8*100</f>
        <v>0</v>
      </c>
      <c r="DS8" s="42"/>
      <c r="DT8" s="43"/>
      <c r="DU8" s="42"/>
      <c r="DV8" s="43"/>
      <c r="DW8" s="42"/>
      <c r="DX8" s="43"/>
      <c r="DY8" s="42"/>
      <c r="DZ8" s="43"/>
      <c r="EA8" s="42"/>
      <c r="EB8" s="41">
        <f>EA8/$B8*100</f>
        <v>0</v>
      </c>
      <c r="EC8" s="25">
        <v>71</v>
      </c>
      <c r="ED8" s="41">
        <f>EC8/$B8*100</f>
        <v>100</v>
      </c>
      <c r="EE8" s="25"/>
      <c r="EF8" s="41">
        <f>EE8/$B8*100</f>
        <v>0</v>
      </c>
      <c r="EG8" s="25"/>
      <c r="EH8" s="41">
        <f>EG8/$B8*100</f>
        <v>0</v>
      </c>
      <c r="EI8" s="25"/>
      <c r="EJ8" s="41">
        <f>EI8/$B8*100</f>
        <v>0</v>
      </c>
      <c r="EK8" s="25"/>
      <c r="EL8" s="41">
        <f>EK8/$B8*100</f>
        <v>0</v>
      </c>
    </row>
    <row r="9" spans="1:142" ht="18.75">
      <c r="A9" s="40">
        <v>8</v>
      </c>
      <c r="B9" s="25">
        <v>60</v>
      </c>
      <c r="C9" s="25">
        <v>15</v>
      </c>
      <c r="D9" s="41">
        <f>C9/$B9*100</f>
        <v>25</v>
      </c>
      <c r="E9" s="25">
        <v>30</v>
      </c>
      <c r="F9" s="41">
        <f>E9/$B9*100</f>
        <v>50</v>
      </c>
      <c r="G9" s="25">
        <v>10</v>
      </c>
      <c r="H9" s="41">
        <f>G9/$B9*100</f>
        <v>16.666666666666664</v>
      </c>
      <c r="I9" s="25">
        <v>3</v>
      </c>
      <c r="J9" s="41">
        <f>I9/$B9*100</f>
        <v>5</v>
      </c>
      <c r="K9" s="25">
        <v>2</v>
      </c>
      <c r="L9" s="41">
        <f>K9/$B9*100</f>
        <v>3.3333333333333335</v>
      </c>
      <c r="M9" s="25">
        <v>28</v>
      </c>
      <c r="N9" s="41">
        <f>M9/$B9*100</f>
        <v>46.666666666666664</v>
      </c>
      <c r="O9" s="25">
        <v>19</v>
      </c>
      <c r="P9" s="41">
        <f>O9/$B9*100</f>
        <v>31.666666666666664</v>
      </c>
      <c r="Q9" s="25">
        <v>11</v>
      </c>
      <c r="R9" s="41">
        <f>Q9/$B9*100</f>
        <v>18.333333333333332</v>
      </c>
      <c r="S9" s="25">
        <v>2</v>
      </c>
      <c r="T9" s="41">
        <f>S9/$B9*100</f>
        <v>3.3333333333333335</v>
      </c>
      <c r="U9" s="25"/>
      <c r="V9" s="41">
        <f>U9/$B9*100</f>
        <v>0</v>
      </c>
      <c r="W9" s="25">
        <v>24</v>
      </c>
      <c r="X9" s="41">
        <f>W9/$B9*100</f>
        <v>40</v>
      </c>
      <c r="Y9" s="25">
        <v>19</v>
      </c>
      <c r="Z9" s="41">
        <f>Y9/$B9*100</f>
        <v>31.666666666666664</v>
      </c>
      <c r="AA9" s="25">
        <v>8</v>
      </c>
      <c r="AB9" s="41">
        <f>AA9/$B9*100</f>
        <v>13.333333333333334</v>
      </c>
      <c r="AC9" s="25">
        <v>9</v>
      </c>
      <c r="AD9" s="41">
        <f>AC9/$B9*100</f>
        <v>15</v>
      </c>
      <c r="AE9" s="25"/>
      <c r="AF9" s="41">
        <f>AE9/$B9*100</f>
        <v>0</v>
      </c>
      <c r="AG9" s="25">
        <v>38</v>
      </c>
      <c r="AH9" s="41">
        <f>AG9/$B9*100</f>
        <v>63.33333333333333</v>
      </c>
      <c r="AI9" s="25">
        <v>16</v>
      </c>
      <c r="AJ9" s="41">
        <f>AI9/$B9*100</f>
        <v>26.666666666666668</v>
      </c>
      <c r="AK9" s="25">
        <v>3</v>
      </c>
      <c r="AL9" s="41">
        <f>AK9/$B9*100</f>
        <v>5</v>
      </c>
      <c r="AM9" s="25">
        <v>3</v>
      </c>
      <c r="AN9" s="41">
        <f>AM9/$B9*100</f>
        <v>5</v>
      </c>
      <c r="AO9" s="25"/>
      <c r="AP9" s="41">
        <f>AO9/$B9*100</f>
        <v>0</v>
      </c>
      <c r="AQ9" s="25">
        <v>41</v>
      </c>
      <c r="AR9" s="41">
        <f>AQ9/$B9*100</f>
        <v>68.33333333333333</v>
      </c>
      <c r="AS9" s="25">
        <v>15</v>
      </c>
      <c r="AT9" s="41">
        <f>AS9/$B9*100</f>
        <v>25</v>
      </c>
      <c r="AU9" s="25">
        <v>4</v>
      </c>
      <c r="AV9" s="41">
        <f>AU9/$B9*100</f>
        <v>6.666666666666667</v>
      </c>
      <c r="AW9" s="25"/>
      <c r="AX9" s="41">
        <f>AW9/$B9*100</f>
        <v>0</v>
      </c>
      <c r="AY9" s="25"/>
      <c r="AZ9" s="41">
        <f>AY9/$B9*100</f>
        <v>0</v>
      </c>
      <c r="BA9" s="25">
        <v>24</v>
      </c>
      <c r="BB9" s="41">
        <f>BA9/$B9*100</f>
        <v>40</v>
      </c>
      <c r="BC9" s="25">
        <v>31</v>
      </c>
      <c r="BD9" s="41">
        <f>BC9/$B9*100</f>
        <v>51.66666666666667</v>
      </c>
      <c r="BE9" s="25">
        <v>4</v>
      </c>
      <c r="BF9" s="41">
        <f>BE9/$B9*100</f>
        <v>6.666666666666667</v>
      </c>
      <c r="BG9" s="25">
        <v>1</v>
      </c>
      <c r="BH9" s="41">
        <f>BG9/$B9*100</f>
        <v>1.6666666666666667</v>
      </c>
      <c r="BI9" s="25"/>
      <c r="BJ9" s="41">
        <f>BI9/$B9*100</f>
        <v>0</v>
      </c>
      <c r="BK9" s="25">
        <v>38</v>
      </c>
      <c r="BL9" s="41">
        <f>BK9/$B9*100</f>
        <v>63.33333333333333</v>
      </c>
      <c r="BM9" s="25">
        <v>18</v>
      </c>
      <c r="BN9" s="41">
        <f>BM9/$B9*100</f>
        <v>30</v>
      </c>
      <c r="BO9" s="25">
        <v>4</v>
      </c>
      <c r="BP9" s="41">
        <f>BO9/$B9*100</f>
        <v>6.666666666666667</v>
      </c>
      <c r="BQ9" s="25"/>
      <c r="BR9" s="41">
        <f>BQ9/$B9*100</f>
        <v>0</v>
      </c>
      <c r="BS9" s="25"/>
      <c r="BT9" s="41">
        <f>BS9/$B9*100</f>
        <v>0</v>
      </c>
      <c r="BU9" s="25">
        <v>37</v>
      </c>
      <c r="BV9" s="41">
        <f>BU9/$B9*100</f>
        <v>61.66666666666667</v>
      </c>
      <c r="BW9" s="25">
        <v>18</v>
      </c>
      <c r="BX9" s="41">
        <f>BW9/$B9*100</f>
        <v>30</v>
      </c>
      <c r="BY9" s="25">
        <v>5</v>
      </c>
      <c r="BZ9" s="41">
        <f>BY9/$B9*100</f>
        <v>8.333333333333332</v>
      </c>
      <c r="CA9" s="25"/>
      <c r="CB9" s="41">
        <f>CA9/$B9*100</f>
        <v>0</v>
      </c>
      <c r="CC9" s="25"/>
      <c r="CD9" s="41">
        <f>CC9/$B9*100</f>
        <v>0</v>
      </c>
      <c r="CE9" s="25">
        <v>51</v>
      </c>
      <c r="CF9" s="41">
        <f>CE9/$B9*100</f>
        <v>85</v>
      </c>
      <c r="CG9" s="25">
        <v>8</v>
      </c>
      <c r="CH9" s="41">
        <f>CG9/$B9*100</f>
        <v>13.333333333333334</v>
      </c>
      <c r="CI9" s="25">
        <v>1</v>
      </c>
      <c r="CJ9" s="41">
        <f>CI9/$B9*100</f>
        <v>1.6666666666666667</v>
      </c>
      <c r="CK9" s="25"/>
      <c r="CL9" s="41">
        <f>CK9/$B9*100</f>
        <v>0</v>
      </c>
      <c r="CM9" s="25"/>
      <c r="CN9" s="41">
        <f>CM9/$B9*100</f>
        <v>0</v>
      </c>
      <c r="CO9" s="25">
        <v>60</v>
      </c>
      <c r="CP9" s="41">
        <f>CO9/$B9*100</f>
        <v>100</v>
      </c>
      <c r="CQ9" s="25"/>
      <c r="CR9" s="41">
        <f>CQ9/$B9*100</f>
        <v>0</v>
      </c>
      <c r="CS9" s="25"/>
      <c r="CT9" s="41">
        <f>CS9/$B9*100</f>
        <v>0</v>
      </c>
      <c r="CU9" s="25"/>
      <c r="CV9" s="41">
        <f>CU9/$B9*100</f>
        <v>0</v>
      </c>
      <c r="CW9" s="25"/>
      <c r="CX9" s="41">
        <f>CW9/$B9*100</f>
        <v>0</v>
      </c>
      <c r="CY9" s="25">
        <v>60</v>
      </c>
      <c r="CZ9" s="41">
        <f>CY9/$B9*100</f>
        <v>100</v>
      </c>
      <c r="DA9" s="25"/>
      <c r="DB9" s="41">
        <f>DA9/$B9*100</f>
        <v>0</v>
      </c>
      <c r="DC9" s="25"/>
      <c r="DD9" s="41">
        <f>DC9/$B9*100</f>
        <v>0</v>
      </c>
      <c r="DE9" s="25"/>
      <c r="DF9" s="41">
        <f>DE9/$B9*100</f>
        <v>0</v>
      </c>
      <c r="DG9" s="25"/>
      <c r="DH9" s="41">
        <f>DG9/$B9*100</f>
        <v>0</v>
      </c>
      <c r="DI9" s="42"/>
      <c r="DJ9" s="43"/>
      <c r="DK9" s="42"/>
      <c r="DL9" s="43"/>
      <c r="DM9" s="42"/>
      <c r="DN9" s="43"/>
      <c r="DO9" s="42"/>
      <c r="DP9" s="43"/>
      <c r="DQ9" s="42"/>
      <c r="DR9" s="43"/>
      <c r="DS9" s="25">
        <v>23</v>
      </c>
      <c r="DT9" s="41">
        <f>DS9/$B9*100</f>
        <v>38.333333333333336</v>
      </c>
      <c r="DU9" s="25">
        <v>14</v>
      </c>
      <c r="DV9" s="41">
        <f>DU9/$B9*100</f>
        <v>23.333333333333332</v>
      </c>
      <c r="DW9" s="25">
        <v>16</v>
      </c>
      <c r="DX9" s="41">
        <f>DW9/$B9*100</f>
        <v>26.666666666666668</v>
      </c>
      <c r="DY9" s="25">
        <v>6</v>
      </c>
      <c r="DZ9" s="41">
        <f>DY9/$B9*100</f>
        <v>10</v>
      </c>
      <c r="EA9" s="25">
        <v>1</v>
      </c>
      <c r="EB9" s="41">
        <f>EA9/$B9*100</f>
        <v>1.6666666666666667</v>
      </c>
      <c r="EC9" s="25">
        <v>60</v>
      </c>
      <c r="ED9" s="41">
        <f>EC9/$B9*100</f>
        <v>100</v>
      </c>
      <c r="EE9" s="25"/>
      <c r="EF9" s="41">
        <f>EE9/$B9*100</f>
        <v>0</v>
      </c>
      <c r="EG9" s="25"/>
      <c r="EH9" s="41">
        <f>EG9/$B9*100</f>
        <v>0</v>
      </c>
      <c r="EI9" s="25"/>
      <c r="EJ9" s="41">
        <f>EI9/$B9*100</f>
        <v>0</v>
      </c>
      <c r="EK9" s="25"/>
      <c r="EL9" s="41">
        <f>EK9/$B9*100</f>
        <v>0</v>
      </c>
    </row>
    <row r="10" spans="1:142" ht="18.75">
      <c r="A10" s="40">
        <v>9</v>
      </c>
      <c r="B10" s="25">
        <v>66</v>
      </c>
      <c r="C10" s="25">
        <v>22</v>
      </c>
      <c r="D10" s="41">
        <f>C10/$B10*100</f>
        <v>33.33333333333333</v>
      </c>
      <c r="E10" s="25">
        <v>24</v>
      </c>
      <c r="F10" s="41">
        <f>E10/$B10*100</f>
        <v>36.36363636363637</v>
      </c>
      <c r="G10" s="25">
        <v>19</v>
      </c>
      <c r="H10" s="41">
        <f>G10/$B10*100</f>
        <v>28.78787878787879</v>
      </c>
      <c r="I10" s="25">
        <v>1</v>
      </c>
      <c r="J10" s="41">
        <f>I10/$B10*100</f>
        <v>1.5151515151515151</v>
      </c>
      <c r="K10" s="25"/>
      <c r="L10" s="41">
        <f>K10/$B10*100</f>
        <v>0</v>
      </c>
      <c r="M10" s="25">
        <v>12</v>
      </c>
      <c r="N10" s="41">
        <f>M10/$B10*100</f>
        <v>18.181818181818183</v>
      </c>
      <c r="O10" s="25">
        <v>25</v>
      </c>
      <c r="P10" s="41">
        <f>O10/$B10*100</f>
        <v>37.878787878787875</v>
      </c>
      <c r="Q10" s="25">
        <v>29</v>
      </c>
      <c r="R10" s="41">
        <f>Q10/$B10*100</f>
        <v>43.93939393939394</v>
      </c>
      <c r="S10" s="25"/>
      <c r="T10" s="41">
        <f>S10/$B10*100</f>
        <v>0</v>
      </c>
      <c r="U10" s="25"/>
      <c r="V10" s="41">
        <f>U10/$B10*100</f>
        <v>0</v>
      </c>
      <c r="W10" s="25">
        <v>15</v>
      </c>
      <c r="X10" s="41">
        <f>W10/$B10*100</f>
        <v>22.727272727272727</v>
      </c>
      <c r="Y10" s="25">
        <v>27</v>
      </c>
      <c r="Z10" s="41">
        <f>Y10/$B10*100</f>
        <v>40.909090909090914</v>
      </c>
      <c r="AA10" s="25">
        <v>12</v>
      </c>
      <c r="AB10" s="41">
        <f>AA10/$B10*100</f>
        <v>18.181818181818183</v>
      </c>
      <c r="AC10" s="25">
        <v>12</v>
      </c>
      <c r="AD10" s="41">
        <f>AC10/$B10*100</f>
        <v>18.181818181818183</v>
      </c>
      <c r="AE10" s="25"/>
      <c r="AF10" s="41">
        <f>AE10/$B10*100</f>
        <v>0</v>
      </c>
      <c r="AG10" s="25">
        <v>33</v>
      </c>
      <c r="AH10" s="41">
        <f>AG10/$B10*100</f>
        <v>50</v>
      </c>
      <c r="AI10" s="25">
        <v>23</v>
      </c>
      <c r="AJ10" s="41">
        <f>AI10/$B10*100</f>
        <v>34.84848484848485</v>
      </c>
      <c r="AK10" s="25">
        <v>10</v>
      </c>
      <c r="AL10" s="41">
        <f>AK10/$B10*100</f>
        <v>15.151515151515152</v>
      </c>
      <c r="AM10" s="25"/>
      <c r="AN10" s="41">
        <f>AM10/$B10*100</f>
        <v>0</v>
      </c>
      <c r="AO10" s="25"/>
      <c r="AP10" s="41">
        <f>AO10/$B10*100</f>
        <v>0</v>
      </c>
      <c r="AQ10" s="25">
        <v>34</v>
      </c>
      <c r="AR10" s="41">
        <f>AQ10/$B10*100</f>
        <v>51.515151515151516</v>
      </c>
      <c r="AS10" s="25">
        <v>23</v>
      </c>
      <c r="AT10" s="41">
        <f>AS10/$B10*100</f>
        <v>34.84848484848485</v>
      </c>
      <c r="AU10" s="25">
        <v>9</v>
      </c>
      <c r="AV10" s="41">
        <f>AU10/$B10*100</f>
        <v>13.636363636363635</v>
      </c>
      <c r="AW10" s="25"/>
      <c r="AX10" s="41">
        <f>AW10/$B10*100</f>
        <v>0</v>
      </c>
      <c r="AY10" s="25"/>
      <c r="AZ10" s="41">
        <f>AY10/$B10*100</f>
        <v>0</v>
      </c>
      <c r="BA10" s="25">
        <v>29</v>
      </c>
      <c r="BB10" s="41">
        <f>BA10/$B10*100</f>
        <v>43.93939393939394</v>
      </c>
      <c r="BC10" s="25">
        <v>32</v>
      </c>
      <c r="BD10" s="41">
        <f>BC10/$B10*100</f>
        <v>48.484848484848484</v>
      </c>
      <c r="BE10" s="25">
        <v>5</v>
      </c>
      <c r="BF10" s="41">
        <f>BE10/$B10*100</f>
        <v>7.575757575757576</v>
      </c>
      <c r="BG10" s="25"/>
      <c r="BH10" s="41">
        <f>BG10/$B10*100</f>
        <v>0</v>
      </c>
      <c r="BI10" s="25"/>
      <c r="BJ10" s="41">
        <f>BI10/$B10*100</f>
        <v>0</v>
      </c>
      <c r="BK10" s="25">
        <v>42</v>
      </c>
      <c r="BL10" s="41">
        <f>BK10/$B10*100</f>
        <v>63.63636363636363</v>
      </c>
      <c r="BM10" s="25">
        <v>23</v>
      </c>
      <c r="BN10" s="41">
        <f>BM10/$B10*100</f>
        <v>34.84848484848485</v>
      </c>
      <c r="BO10" s="25">
        <v>1</v>
      </c>
      <c r="BP10" s="41">
        <f>BO10/$B10*100</f>
        <v>1.5151515151515151</v>
      </c>
      <c r="BQ10" s="25"/>
      <c r="BR10" s="41">
        <f>BQ10/$B10*100</f>
        <v>0</v>
      </c>
      <c r="BS10" s="25"/>
      <c r="BT10" s="41">
        <f>BS10/$B10*100</f>
        <v>0</v>
      </c>
      <c r="BU10" s="25">
        <v>42</v>
      </c>
      <c r="BV10" s="41">
        <f>BU10/$B10*100</f>
        <v>63.63636363636363</v>
      </c>
      <c r="BW10" s="25">
        <v>20</v>
      </c>
      <c r="BX10" s="41">
        <f>BW10/$B10*100</f>
        <v>30.303030303030305</v>
      </c>
      <c r="BY10" s="25">
        <v>4</v>
      </c>
      <c r="BZ10" s="41">
        <f>BY10/$B10*100</f>
        <v>6.0606060606060606</v>
      </c>
      <c r="CA10" s="25"/>
      <c r="CB10" s="41">
        <f>CA10/$B10*100</f>
        <v>0</v>
      </c>
      <c r="CC10" s="25"/>
      <c r="CD10" s="41">
        <f>CC10/$B10*100</f>
        <v>0</v>
      </c>
      <c r="CE10" s="25">
        <v>53</v>
      </c>
      <c r="CF10" s="41">
        <f>CE10/$B10*100</f>
        <v>80.3030303030303</v>
      </c>
      <c r="CG10" s="25">
        <v>13</v>
      </c>
      <c r="CH10" s="41">
        <f>CG10/$B10*100</f>
        <v>19.696969696969695</v>
      </c>
      <c r="CI10" s="25"/>
      <c r="CJ10" s="41">
        <f>CI10/$B10*100</f>
        <v>0</v>
      </c>
      <c r="CK10" s="25"/>
      <c r="CL10" s="41">
        <f>CK10/$B10*100</f>
        <v>0</v>
      </c>
      <c r="CM10" s="25"/>
      <c r="CN10" s="41">
        <f>CM10/$B10*100</f>
        <v>0</v>
      </c>
      <c r="CO10" s="25">
        <v>66</v>
      </c>
      <c r="CP10" s="41">
        <f>CO10/$B10*100</f>
        <v>100</v>
      </c>
      <c r="CQ10" s="25"/>
      <c r="CR10" s="41">
        <f>CQ10/$B10*100</f>
        <v>0</v>
      </c>
      <c r="CS10" s="25"/>
      <c r="CT10" s="41">
        <f>CS10/$B10*100</f>
        <v>0</v>
      </c>
      <c r="CU10" s="25"/>
      <c r="CV10" s="41">
        <f>CU10/$B10*100</f>
        <v>0</v>
      </c>
      <c r="CW10" s="25"/>
      <c r="CX10" s="41">
        <f>CW10/$B10*100</f>
        <v>0</v>
      </c>
      <c r="CY10" s="25">
        <v>66</v>
      </c>
      <c r="CZ10" s="41">
        <f>CY10/$B10*100</f>
        <v>100</v>
      </c>
      <c r="DA10" s="25"/>
      <c r="DB10" s="41">
        <f>DA10/$B10*100</f>
        <v>0</v>
      </c>
      <c r="DC10" s="25"/>
      <c r="DD10" s="41">
        <f>DC10/$B10*100</f>
        <v>0</v>
      </c>
      <c r="DE10" s="25"/>
      <c r="DF10" s="41">
        <f>DE10/$B10*100</f>
        <v>0</v>
      </c>
      <c r="DG10" s="25"/>
      <c r="DH10" s="41">
        <f>DG10/$B10*100</f>
        <v>0</v>
      </c>
      <c r="DI10" s="42"/>
      <c r="DJ10" s="43"/>
      <c r="DK10" s="42"/>
      <c r="DL10" s="43"/>
      <c r="DM10" s="42"/>
      <c r="DN10" s="43"/>
      <c r="DO10" s="42"/>
      <c r="DP10" s="43"/>
      <c r="DQ10" s="42"/>
      <c r="DR10" s="43"/>
      <c r="DS10" s="25">
        <v>17</v>
      </c>
      <c r="DT10" s="41">
        <f>DS10/$B10*100</f>
        <v>25.757575757575758</v>
      </c>
      <c r="DU10" s="25">
        <v>19</v>
      </c>
      <c r="DV10" s="41">
        <f>DU10/$B10*100</f>
        <v>28.78787878787879</v>
      </c>
      <c r="DW10" s="25">
        <v>21</v>
      </c>
      <c r="DX10" s="41">
        <f>DW10/$B10*100</f>
        <v>31.818181818181817</v>
      </c>
      <c r="DY10" s="25">
        <v>9</v>
      </c>
      <c r="DZ10" s="41">
        <f>DY10/$B10*100</f>
        <v>13.636363636363635</v>
      </c>
      <c r="EA10" s="25"/>
      <c r="EB10" s="41">
        <f>EA10/$B10*100</f>
        <v>0</v>
      </c>
      <c r="EC10" s="25">
        <v>66</v>
      </c>
      <c r="ED10" s="41">
        <f>EC10/$B10*100</f>
        <v>100</v>
      </c>
      <c r="EE10" s="25"/>
      <c r="EF10" s="41">
        <f>EE10/$B10*100</f>
        <v>0</v>
      </c>
      <c r="EG10" s="25"/>
      <c r="EH10" s="41">
        <f>EG10/$B10*100</f>
        <v>0</v>
      </c>
      <c r="EI10" s="25"/>
      <c r="EJ10" s="41">
        <f>EI10/$B10*100</f>
        <v>0</v>
      </c>
      <c r="EK10" s="25"/>
      <c r="EL10" s="41">
        <f>EK10/$B10*100</f>
        <v>0</v>
      </c>
    </row>
    <row r="11" spans="1:142" s="47" customFormat="1" ht="32.25">
      <c r="A11" s="44" t="s">
        <v>80</v>
      </c>
      <c r="B11" s="45">
        <f>SUM(B7:B10)</f>
        <v>261</v>
      </c>
      <c r="C11" s="45">
        <f>SUM(C7:C10)</f>
        <v>99</v>
      </c>
      <c r="D11" s="46">
        <f>C11/$B11*100</f>
        <v>37.93103448275862</v>
      </c>
      <c r="E11" s="45">
        <f>SUM(E7:E10)</f>
        <v>89</v>
      </c>
      <c r="F11" s="46">
        <f>E11/$B11*100</f>
        <v>34.099616858237546</v>
      </c>
      <c r="G11" s="45">
        <f>SUM(G7:G10)</f>
        <v>56</v>
      </c>
      <c r="H11" s="46">
        <f>G11/$B11*100</f>
        <v>21.455938697318008</v>
      </c>
      <c r="I11" s="45">
        <f>SUM(I7:I10)</f>
        <v>14</v>
      </c>
      <c r="J11" s="46">
        <f>I11/$B11*100</f>
        <v>5.363984674329502</v>
      </c>
      <c r="K11" s="45">
        <f>SUM(K7:K10)</f>
        <v>3</v>
      </c>
      <c r="L11" s="46">
        <f>K11/$B11*100</f>
        <v>1.1494252873563218</v>
      </c>
      <c r="M11" s="45">
        <f>SUM(M7:M10)</f>
        <v>81</v>
      </c>
      <c r="N11" s="46">
        <f>M11/$B11*100</f>
        <v>31.03448275862069</v>
      </c>
      <c r="O11" s="45">
        <f>SUM(O7:O10)</f>
        <v>102</v>
      </c>
      <c r="P11" s="46">
        <f>O11/$B11*100</f>
        <v>39.08045977011494</v>
      </c>
      <c r="Q11" s="45">
        <f>SUM(Q7:Q10)</f>
        <v>70</v>
      </c>
      <c r="R11" s="46">
        <f>Q11/$B11*100</f>
        <v>26.81992337164751</v>
      </c>
      <c r="S11" s="45">
        <f>SUM(S7:S10)</f>
        <v>8</v>
      </c>
      <c r="T11" s="46">
        <f>S11/$B11*100</f>
        <v>3.065134099616858</v>
      </c>
      <c r="U11" s="45">
        <f>SUM(U7:U10)</f>
        <v>0</v>
      </c>
      <c r="V11" s="46">
        <f>U11/$B11*100</f>
        <v>0</v>
      </c>
      <c r="W11" s="45">
        <f>SUM(W7:W10)</f>
        <v>96</v>
      </c>
      <c r="X11" s="46">
        <f>W11/$B11*100</f>
        <v>36.7816091954023</v>
      </c>
      <c r="Y11" s="45">
        <f>SUM(Y7:Y10)</f>
        <v>85</v>
      </c>
      <c r="Z11" s="46">
        <f>Y11/$B11*100</f>
        <v>32.56704980842912</v>
      </c>
      <c r="AA11" s="45">
        <f>SUM(AA7:AA10)</f>
        <v>47</v>
      </c>
      <c r="AB11" s="46">
        <f>AA11/$B11*100</f>
        <v>18.007662835249043</v>
      </c>
      <c r="AC11" s="45">
        <f>SUM(AC7:AC10)</f>
        <v>31</v>
      </c>
      <c r="AD11" s="46">
        <f>AC11/$B11*100</f>
        <v>11.877394636015326</v>
      </c>
      <c r="AE11" s="45">
        <f>SUM(AE7:AE10)</f>
        <v>2</v>
      </c>
      <c r="AF11" s="46">
        <f>AE11/$B11*100</f>
        <v>0.7662835249042145</v>
      </c>
      <c r="AG11" s="45">
        <f>SUM(AG7:AG10)</f>
        <v>142</v>
      </c>
      <c r="AH11" s="46">
        <f>AG11/$B11*100</f>
        <v>54.406130268199234</v>
      </c>
      <c r="AI11" s="45">
        <f>SUM(AI7:AI10)</f>
        <v>84</v>
      </c>
      <c r="AJ11" s="46">
        <f>AI11/$B11*100</f>
        <v>32.18390804597701</v>
      </c>
      <c r="AK11" s="45">
        <f>SUM(AK7:AK10)</f>
        <v>30</v>
      </c>
      <c r="AL11" s="46">
        <f>AK11/$B11*100</f>
        <v>11.494252873563218</v>
      </c>
      <c r="AM11" s="45">
        <f>SUM(AM7:AM10)</f>
        <v>5</v>
      </c>
      <c r="AN11" s="46">
        <f>AM11/$B11*100</f>
        <v>1.9157088122605364</v>
      </c>
      <c r="AO11" s="45">
        <f>SUM(AO7:AO10)</f>
        <v>0</v>
      </c>
      <c r="AP11" s="46">
        <f>AO11/$B11*100</f>
        <v>0</v>
      </c>
      <c r="AQ11" s="45">
        <f>SUM(AQ7:AQ10)</f>
        <v>143</v>
      </c>
      <c r="AR11" s="46">
        <f>AQ11/$B11*100</f>
        <v>54.78927203065134</v>
      </c>
      <c r="AS11" s="45">
        <f>SUM(AS7:AS10)</f>
        <v>82</v>
      </c>
      <c r="AT11" s="46">
        <f>AS11/$B11*100</f>
        <v>31.417624521072796</v>
      </c>
      <c r="AU11" s="45">
        <f>SUM(AU7:AU10)</f>
        <v>35</v>
      </c>
      <c r="AV11" s="46">
        <f>AU11/$B11*100</f>
        <v>13.409961685823754</v>
      </c>
      <c r="AW11" s="45">
        <f>SUM(AW7:AW10)</f>
        <v>1</v>
      </c>
      <c r="AX11" s="46">
        <f>AW11/$B11*100</f>
        <v>0.38314176245210724</v>
      </c>
      <c r="AY11" s="45">
        <f>SUM(AY7:AY10)</f>
        <v>0</v>
      </c>
      <c r="AZ11" s="46">
        <f>AY11/$B11*100</f>
        <v>0</v>
      </c>
      <c r="BA11" s="45">
        <f>SUM(BA7:BA10)</f>
        <v>132</v>
      </c>
      <c r="BB11" s="46">
        <f>BA11/$B11*100</f>
        <v>50.57471264367817</v>
      </c>
      <c r="BC11" s="45">
        <f>SUM(BC7:BC10)</f>
        <v>104</v>
      </c>
      <c r="BD11" s="46">
        <f>BC11/$B11*100</f>
        <v>39.84674329501915</v>
      </c>
      <c r="BE11" s="45">
        <f>SUM(BE7:BE10)</f>
        <v>23</v>
      </c>
      <c r="BF11" s="46">
        <f>BE11/$B11*100</f>
        <v>8.812260536398467</v>
      </c>
      <c r="BG11" s="45">
        <f>SUM(BG7:BG10)</f>
        <v>2</v>
      </c>
      <c r="BH11" s="46">
        <f>BG11/$B11*100</f>
        <v>0.7662835249042145</v>
      </c>
      <c r="BI11" s="45">
        <f>SUM(BI7:BI10)</f>
        <v>0</v>
      </c>
      <c r="BJ11" s="46">
        <f>BI11/$B11*100</f>
        <v>0</v>
      </c>
      <c r="BK11" s="45">
        <f>SUM(BK7:BK10)</f>
        <v>167</v>
      </c>
      <c r="BL11" s="41">
        <f>BK11/$B11*100</f>
        <v>63.984674329501914</v>
      </c>
      <c r="BM11" s="45">
        <f>SUM(BM7:BM10)</f>
        <v>80</v>
      </c>
      <c r="BN11" s="46">
        <f>BM11/$B11*100</f>
        <v>30.65134099616858</v>
      </c>
      <c r="BO11" s="45">
        <f>SUM(BO7:BO10)</f>
        <v>14</v>
      </c>
      <c r="BP11" s="46">
        <f>BO11/$B11*100</f>
        <v>5.363984674329502</v>
      </c>
      <c r="BQ11" s="45">
        <f>SUM(BQ7:BQ10)</f>
        <v>0</v>
      </c>
      <c r="BR11" s="46">
        <f>BQ11/$B11*100</f>
        <v>0</v>
      </c>
      <c r="BS11" s="45">
        <f>SUM(BS7:BS10)</f>
        <v>0</v>
      </c>
      <c r="BT11" s="46">
        <f>BS11/$B11*100</f>
        <v>0</v>
      </c>
      <c r="BU11" s="45">
        <f>SUM(BU7:BU10)</f>
        <v>183</v>
      </c>
      <c r="BV11" s="46">
        <f>BU11/$B11*100</f>
        <v>70.11494252873564</v>
      </c>
      <c r="BW11" s="45">
        <f>SUM(BW7:BW10)</f>
        <v>65</v>
      </c>
      <c r="BX11" s="46">
        <f>BW11/$B11*100</f>
        <v>24.904214559386972</v>
      </c>
      <c r="BY11" s="45">
        <f>SUM(BY7:BY10)</f>
        <v>13</v>
      </c>
      <c r="BZ11" s="46">
        <f>BY11/$B11*100</f>
        <v>4.980842911877394</v>
      </c>
      <c r="CA11" s="45">
        <f>SUM(CA7:CA10)</f>
        <v>0</v>
      </c>
      <c r="CB11" s="46">
        <f>CA11/$B11*100</f>
        <v>0</v>
      </c>
      <c r="CC11" s="45">
        <f>SUM(CC7:CC10)</f>
        <v>0</v>
      </c>
      <c r="CD11" s="46">
        <f>CC11/$B11*100</f>
        <v>0</v>
      </c>
      <c r="CE11" s="45">
        <f>SUM(CE7:CE10)</f>
        <v>202</v>
      </c>
      <c r="CF11" s="46">
        <f>CE11/$B11*100</f>
        <v>77.39463601532567</v>
      </c>
      <c r="CG11" s="45">
        <f>SUM(CG7:CG10)</f>
        <v>52</v>
      </c>
      <c r="CH11" s="46">
        <f>CG11/$B11*100</f>
        <v>19.923371647509576</v>
      </c>
      <c r="CI11" s="45">
        <f>SUM(CI7:CI10)</f>
        <v>7</v>
      </c>
      <c r="CJ11" s="46">
        <f>CI11/$B11*100</f>
        <v>2.681992337164751</v>
      </c>
      <c r="CK11" s="45">
        <f>SUM(CK7:CK10)</f>
        <v>0</v>
      </c>
      <c r="CL11" s="46">
        <f>CK11/$B11*100</f>
        <v>0</v>
      </c>
      <c r="CM11" s="45">
        <f>SUM(CM7:CM10)</f>
        <v>0</v>
      </c>
      <c r="CN11" s="46">
        <f>CM11/$B11*100</f>
        <v>0</v>
      </c>
      <c r="CO11" s="45">
        <f>SUM(CO7:CO10)</f>
        <v>261</v>
      </c>
      <c r="CP11" s="46">
        <f>CO11/$B11*100</f>
        <v>100</v>
      </c>
      <c r="CQ11" s="45">
        <f>SUM(CQ7:CQ10)</f>
        <v>0</v>
      </c>
      <c r="CR11" s="46">
        <f>CQ11/$B11*100</f>
        <v>0</v>
      </c>
      <c r="CS11" s="45">
        <f>SUM(CS7:CS10)</f>
        <v>0</v>
      </c>
      <c r="CT11" s="46">
        <f>CS11/$B11*100</f>
        <v>0</v>
      </c>
      <c r="CU11" s="45">
        <f>SUM(CU7:CU10)</f>
        <v>0</v>
      </c>
      <c r="CV11" s="46">
        <f>CU11/$B11*100</f>
        <v>0</v>
      </c>
      <c r="CW11" s="45">
        <f>SUM(CW7:CW10)</f>
        <v>0</v>
      </c>
      <c r="CX11" s="46">
        <f>CW11/$B11*100</f>
        <v>0</v>
      </c>
      <c r="CY11" s="45">
        <f>SUM(CY7:CY10)</f>
        <v>261</v>
      </c>
      <c r="CZ11" s="46">
        <f>CY11/$B11*100</f>
        <v>100</v>
      </c>
      <c r="DA11" s="45">
        <f>SUM(DA7:DA10)</f>
        <v>0</v>
      </c>
      <c r="DB11" s="46">
        <f>DA11/$B11*100</f>
        <v>0</v>
      </c>
      <c r="DC11" s="45">
        <f>SUM(DC7:DC10)</f>
        <v>0</v>
      </c>
      <c r="DD11" s="46">
        <f>DC11/$B11*100</f>
        <v>0</v>
      </c>
      <c r="DE11" s="45">
        <f>SUM(DE7:DE10)</f>
        <v>0</v>
      </c>
      <c r="DF11" s="46">
        <f>DE11/$B11*100</f>
        <v>0</v>
      </c>
      <c r="DG11" s="45">
        <f>SUM(DG7:DG10)</f>
        <v>0</v>
      </c>
      <c r="DH11" s="46">
        <f>DG11/$B11*100</f>
        <v>0</v>
      </c>
      <c r="DI11" s="45">
        <f>SUM(DI7:DI10)</f>
        <v>99</v>
      </c>
      <c r="DJ11" s="46">
        <f>DI11/$B11*100</f>
        <v>37.93103448275862</v>
      </c>
      <c r="DK11" s="45">
        <f>SUM(DK7:DK10)</f>
        <v>34</v>
      </c>
      <c r="DL11" s="46">
        <f>DK11/$B11*100</f>
        <v>13.026819923371647</v>
      </c>
      <c r="DM11" s="45">
        <f>SUM(DM7:DM10)</f>
        <v>2</v>
      </c>
      <c r="DN11" s="46">
        <f>DM11/$B11*100</f>
        <v>0.7662835249042145</v>
      </c>
      <c r="DO11" s="45">
        <f>SUM(DO7:DO10)</f>
        <v>0</v>
      </c>
      <c r="DP11" s="46">
        <f>DO11/$B11*100</f>
        <v>0</v>
      </c>
      <c r="DQ11" s="45">
        <f>SUM(DQ7:DQ10)</f>
        <v>0</v>
      </c>
      <c r="DR11" s="46">
        <f>DQ11/$B11*100</f>
        <v>0</v>
      </c>
      <c r="DS11" s="45">
        <f>SUM(DS7:DS10)</f>
        <v>40</v>
      </c>
      <c r="DT11" s="46">
        <f>DS11/$B11*100</f>
        <v>15.32567049808429</v>
      </c>
      <c r="DU11" s="45">
        <f>SUM(DU7:DU10)</f>
        <v>33</v>
      </c>
      <c r="DV11" s="46">
        <f>DU11/$B11*100</f>
        <v>12.643678160919542</v>
      </c>
      <c r="DW11" s="45">
        <f>SUM(DW7:DW10)</f>
        <v>37</v>
      </c>
      <c r="DX11" s="46">
        <f>DW11/$B11*100</f>
        <v>14.17624521072797</v>
      </c>
      <c r="DY11" s="45">
        <f>SUM(DY7:DY10)</f>
        <v>15</v>
      </c>
      <c r="DZ11" s="46">
        <f>DY11/$B11*100</f>
        <v>5.747126436781609</v>
      </c>
      <c r="EA11" s="45">
        <f>SUM(EA7:EA10)</f>
        <v>1</v>
      </c>
      <c r="EB11" s="46">
        <f>EA11/$B11*100</f>
        <v>0.38314176245210724</v>
      </c>
      <c r="EC11" s="45">
        <f>SUM(EC7:EC10)</f>
        <v>261</v>
      </c>
      <c r="ED11" s="46">
        <f>EC11/$B11*100</f>
        <v>100</v>
      </c>
      <c r="EE11" s="45">
        <f>SUM(EE7:EE10)</f>
        <v>0</v>
      </c>
      <c r="EF11" s="46">
        <f>EE11/$B11*100</f>
        <v>0</v>
      </c>
      <c r="EG11" s="45">
        <f>SUM(EG7:EG10)</f>
        <v>0</v>
      </c>
      <c r="EH11" s="46">
        <f>EG11/$B11*100</f>
        <v>0</v>
      </c>
      <c r="EI11" s="45">
        <f>SUM(EI7:EI10)</f>
        <v>0</v>
      </c>
      <c r="EJ11" s="46">
        <f>EI11/$B11*100</f>
        <v>0</v>
      </c>
      <c r="EK11" s="45">
        <v>0</v>
      </c>
      <c r="EL11" s="46">
        <f>EK11/$B11*100</f>
        <v>0</v>
      </c>
    </row>
    <row r="12" ht="18.75">
      <c r="AW12" s="25"/>
    </row>
  </sheetData>
  <sheetProtection/>
  <mergeCells count="89">
    <mergeCell ref="B2:E2"/>
    <mergeCell ref="EG5:EH5"/>
    <mergeCell ref="EI5:EJ5"/>
    <mergeCell ref="EK5:EL5"/>
    <mergeCell ref="DQ5:DR5"/>
    <mergeCell ref="DS4:EB4"/>
    <mergeCell ref="EC4:EL4"/>
    <mergeCell ref="DS5:DT5"/>
    <mergeCell ref="DU5:DV5"/>
    <mergeCell ref="DW5:DX5"/>
    <mergeCell ref="EC5:ED5"/>
    <mergeCell ref="EE5:EF5"/>
    <mergeCell ref="DI5:DJ5"/>
    <mergeCell ref="DK5:DL5"/>
    <mergeCell ref="DM5:DN5"/>
    <mergeCell ref="DO5:DP5"/>
    <mergeCell ref="DG5:DH5"/>
    <mergeCell ref="CM5:CN5"/>
    <mergeCell ref="CO4:CX4"/>
    <mergeCell ref="CY4:DH4"/>
    <mergeCell ref="DY5:DZ5"/>
    <mergeCell ref="EA5:EB5"/>
    <mergeCell ref="DI4:DR4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CG5:CH5"/>
    <mergeCell ref="CI5:CJ5"/>
    <mergeCell ref="CK5:CL5"/>
    <mergeCell ref="BW5:BX5"/>
    <mergeCell ref="BY5:BZ5"/>
    <mergeCell ref="CA5:CB5"/>
    <mergeCell ref="CC5:CD5"/>
    <mergeCell ref="BK4:BT4"/>
    <mergeCell ref="BU4:CD4"/>
    <mergeCell ref="CE4:CN4"/>
    <mergeCell ref="BK5:BL5"/>
    <mergeCell ref="BM5:BN5"/>
    <mergeCell ref="BO5:BP5"/>
    <mergeCell ref="BQ5:BR5"/>
    <mergeCell ref="BS5:BT5"/>
    <mergeCell ref="BU5:BV5"/>
    <mergeCell ref="CE5:CF5"/>
    <mergeCell ref="BG5:BH5"/>
    <mergeCell ref="BA4:BJ4"/>
    <mergeCell ref="AG5:AH5"/>
    <mergeCell ref="AI5:AJ5"/>
    <mergeCell ref="AK5:AL5"/>
    <mergeCell ref="AM5:AN5"/>
    <mergeCell ref="AO5:AP5"/>
    <mergeCell ref="BI5:BJ5"/>
    <mergeCell ref="AG4:AP4"/>
    <mergeCell ref="AQ4:AZ4"/>
    <mergeCell ref="AY5:AZ5"/>
    <mergeCell ref="BA5:BB5"/>
    <mergeCell ref="BC5:BD5"/>
    <mergeCell ref="BE5:BF5"/>
    <mergeCell ref="Q5:R5"/>
    <mergeCell ref="S5:T5"/>
    <mergeCell ref="AQ5:AR5"/>
    <mergeCell ref="AS5:AT5"/>
    <mergeCell ref="AU5:AV5"/>
    <mergeCell ref="AW5:AX5"/>
    <mergeCell ref="W5:X5"/>
    <mergeCell ref="Y5:Z5"/>
    <mergeCell ref="K5:L5"/>
    <mergeCell ref="U5:V5"/>
    <mergeCell ref="A4:A6"/>
    <mergeCell ref="D3:AB3"/>
    <mergeCell ref="C4:L4"/>
    <mergeCell ref="B4:B6"/>
    <mergeCell ref="M5:N5"/>
    <mergeCell ref="O5:P5"/>
    <mergeCell ref="AA5:AB5"/>
    <mergeCell ref="M4:V4"/>
    <mergeCell ref="C5:D5"/>
    <mergeCell ref="E5:F5"/>
    <mergeCell ref="A1:G1"/>
    <mergeCell ref="G5:H5"/>
    <mergeCell ref="I5:J5"/>
    <mergeCell ref="W4:AF4"/>
    <mergeCell ref="AC5:AD5"/>
    <mergeCell ref="AE5:AF5"/>
  </mergeCells>
  <printOptions/>
  <pageMargins left="0" right="0" top="0.2" bottom="0.2" header="0.5" footer="0.5"/>
  <pageSetup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13"/>
  <sheetViews>
    <sheetView zoomScalePageLayoutView="0" workbookViewId="0" topLeftCell="A10">
      <selection activeCell="A13" sqref="A13:G13"/>
    </sheetView>
  </sheetViews>
  <sheetFormatPr defaultColWidth="9.140625" defaultRowHeight="12.75"/>
  <cols>
    <col min="1" max="1" width="12.7109375" style="0" customWidth="1"/>
    <col min="2" max="2" width="13.57421875" style="0" customWidth="1"/>
    <col min="3" max="3" width="13.28125" style="0" customWidth="1"/>
    <col min="4" max="4" width="12.57421875" style="0" customWidth="1"/>
    <col min="5" max="5" width="13.421875" style="0" customWidth="1"/>
    <col min="6" max="7" width="14.140625" style="0" customWidth="1"/>
    <col min="9" max="9" width="13.8515625" style="0" customWidth="1"/>
    <col min="10" max="10" width="14.421875" style="0" customWidth="1"/>
  </cols>
  <sheetData>
    <row r="1" ht="15.75">
      <c r="A1" s="17" t="s">
        <v>73</v>
      </c>
    </row>
    <row r="3" spans="1:10" s="3" customFormat="1" ht="18.75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3" customFormat="1" ht="19.5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="3" customFormat="1" ht="18.75"/>
    <row r="6" s="3" customFormat="1" ht="18.75"/>
    <row r="7" spans="1:11" s="3" customFormat="1" ht="18.75">
      <c r="A7" s="56" t="s">
        <v>39</v>
      </c>
      <c r="B7" s="56"/>
      <c r="C7" s="56"/>
      <c r="D7" s="56"/>
      <c r="E7" s="56"/>
      <c r="F7" s="56" t="s">
        <v>4</v>
      </c>
      <c r="G7" s="56"/>
      <c r="H7" s="56"/>
      <c r="I7" s="56" t="s">
        <v>40</v>
      </c>
      <c r="J7" s="56"/>
      <c r="K7" s="56"/>
    </row>
    <row r="8" spans="1:11" s="3" customFormat="1" ht="18.75">
      <c r="A8" s="58" t="s">
        <v>36</v>
      </c>
      <c r="B8" s="77" t="s">
        <v>41</v>
      </c>
      <c r="C8" s="74" t="s">
        <v>43</v>
      </c>
      <c r="D8" s="77" t="s">
        <v>42</v>
      </c>
      <c r="E8" s="74" t="s">
        <v>43</v>
      </c>
      <c r="F8" s="58" t="s">
        <v>44</v>
      </c>
      <c r="G8" s="58" t="s">
        <v>45</v>
      </c>
      <c r="H8" s="74" t="s">
        <v>43</v>
      </c>
      <c r="I8" s="58" t="s">
        <v>46</v>
      </c>
      <c r="J8" s="58" t="s">
        <v>47</v>
      </c>
      <c r="K8" s="74" t="s">
        <v>43</v>
      </c>
    </row>
    <row r="9" spans="1:11" s="3" customFormat="1" ht="18.75">
      <c r="A9" s="58"/>
      <c r="B9" s="77"/>
      <c r="C9" s="74"/>
      <c r="D9" s="77"/>
      <c r="E9" s="74"/>
      <c r="F9" s="58"/>
      <c r="G9" s="58"/>
      <c r="H9" s="74"/>
      <c r="I9" s="58"/>
      <c r="J9" s="58"/>
      <c r="K9" s="74"/>
    </row>
    <row r="10" spans="1:11" s="3" customFormat="1" ht="27.75" customHeight="1">
      <c r="A10" s="58"/>
      <c r="B10" s="77"/>
      <c r="C10" s="74"/>
      <c r="D10" s="77"/>
      <c r="E10" s="74"/>
      <c r="F10" s="58"/>
      <c r="G10" s="58"/>
      <c r="H10" s="74"/>
      <c r="I10" s="58"/>
      <c r="J10" s="58"/>
      <c r="K10" s="74"/>
    </row>
    <row r="11" spans="1:11" s="3" customFormat="1" ht="18.75">
      <c r="A11" s="2">
        <v>1</v>
      </c>
      <c r="B11" s="2">
        <v>1</v>
      </c>
      <c r="C11" s="7">
        <f>B11*100/A11</f>
        <v>100</v>
      </c>
      <c r="D11" s="2">
        <v>1</v>
      </c>
      <c r="E11" s="7">
        <f>D11*100/A11</f>
        <v>100</v>
      </c>
      <c r="F11" s="2">
        <v>8</v>
      </c>
      <c r="G11" s="2">
        <v>4</v>
      </c>
      <c r="H11" s="7">
        <f>G11*100/F11</f>
        <v>50</v>
      </c>
      <c r="I11" s="2">
        <v>261</v>
      </c>
      <c r="J11" s="2">
        <v>135</v>
      </c>
      <c r="K11" s="7">
        <f>J11*100/I11</f>
        <v>51.724137931034484</v>
      </c>
    </row>
    <row r="12" s="3" customFormat="1" ht="18.75"/>
    <row r="13" s="3" customFormat="1" ht="19.5">
      <c r="A13" s="6"/>
    </row>
    <row r="14" s="3" customFormat="1" ht="18.75"/>
    <row r="15" s="3" customFormat="1" ht="18.75"/>
    <row r="16" s="3" customFormat="1" ht="18.75"/>
  </sheetData>
  <sheetProtection/>
  <mergeCells count="16">
    <mergeCell ref="I8:I10"/>
    <mergeCell ref="H8:H10"/>
    <mergeCell ref="A8:A10"/>
    <mergeCell ref="B8:B10"/>
    <mergeCell ref="C8:C10"/>
    <mergeCell ref="D8:D10"/>
    <mergeCell ref="J8:J10"/>
    <mergeCell ref="K8:K10"/>
    <mergeCell ref="A3:J3"/>
    <mergeCell ref="A4:J4"/>
    <mergeCell ref="A7:E7"/>
    <mergeCell ref="F7:H7"/>
    <mergeCell ref="I7:K7"/>
    <mergeCell ref="E8:E10"/>
    <mergeCell ref="F8:F10"/>
    <mergeCell ref="G8:G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T10"/>
  <sheetViews>
    <sheetView zoomScalePageLayoutView="0" workbookViewId="0" topLeftCell="C1">
      <selection activeCell="R16" sqref="R16"/>
    </sheetView>
  </sheetViews>
  <sheetFormatPr defaultColWidth="9.140625" defaultRowHeight="12.75"/>
  <cols>
    <col min="1" max="1" width="6.421875" style="0" customWidth="1"/>
    <col min="2" max="2" width="9.57421875" style="0" customWidth="1"/>
    <col min="3" max="3" width="7.140625" style="0" customWidth="1"/>
    <col min="4" max="5" width="6.28125" style="0" customWidth="1"/>
    <col min="6" max="6" width="6.7109375" style="0" customWidth="1"/>
    <col min="7" max="7" width="8.8515625" style="0" customWidth="1"/>
    <col min="8" max="8" width="6.7109375" style="0" customWidth="1"/>
    <col min="9" max="9" width="6.140625" style="0" customWidth="1"/>
    <col min="10" max="10" width="5.7109375" style="0" customWidth="1"/>
    <col min="11" max="11" width="8.140625" style="0" customWidth="1"/>
    <col min="12" max="12" width="4.8515625" style="0" customWidth="1"/>
    <col min="13" max="13" width="5.28125" style="0" customWidth="1"/>
    <col min="14" max="14" width="5.8515625" style="0" customWidth="1"/>
    <col min="15" max="15" width="5.7109375" style="0" customWidth="1"/>
    <col min="16" max="16" width="6.00390625" style="0" customWidth="1"/>
    <col min="17" max="18" width="8.00390625" style="0" customWidth="1"/>
    <col min="19" max="19" width="8.28125" style="0" customWidth="1"/>
  </cols>
  <sheetData>
    <row r="1" s="3" customFormat="1" ht="18.75">
      <c r="A1" s="4" t="s">
        <v>74</v>
      </c>
    </row>
    <row r="2" spans="1:19" s="3" customFormat="1" ht="18.7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="3" customFormat="1" ht="18.75"/>
    <row r="4" s="3" customFormat="1" ht="18.75"/>
    <row r="5" spans="1:20" s="3" customFormat="1" ht="18.75" customHeight="1">
      <c r="A5" s="58" t="s">
        <v>9</v>
      </c>
      <c r="B5" s="58" t="s">
        <v>10</v>
      </c>
      <c r="C5" s="56" t="s">
        <v>25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 t="s">
        <v>24</v>
      </c>
      <c r="R5" s="56"/>
      <c r="S5" s="56"/>
      <c r="T5" s="79" t="s">
        <v>26</v>
      </c>
    </row>
    <row r="6" spans="1:20" s="3" customFormat="1" ht="18.75" customHeight="1">
      <c r="A6" s="58"/>
      <c r="B6" s="58"/>
      <c r="C6" s="58" t="s">
        <v>11</v>
      </c>
      <c r="D6" s="58" t="s">
        <v>16</v>
      </c>
      <c r="E6" s="58" t="s">
        <v>12</v>
      </c>
      <c r="F6" s="58" t="s">
        <v>13</v>
      </c>
      <c r="G6" s="58" t="s">
        <v>14</v>
      </c>
      <c r="H6" s="58" t="s">
        <v>15</v>
      </c>
      <c r="I6" s="58" t="s">
        <v>17</v>
      </c>
      <c r="J6" s="58" t="s">
        <v>50</v>
      </c>
      <c r="K6" s="80" t="s">
        <v>18</v>
      </c>
      <c r="L6" s="78" t="s">
        <v>19</v>
      </c>
      <c r="M6" s="78" t="s">
        <v>59</v>
      </c>
      <c r="N6" s="78" t="s">
        <v>51</v>
      </c>
      <c r="O6" s="78" t="s">
        <v>52</v>
      </c>
      <c r="P6" s="78" t="s">
        <v>20</v>
      </c>
      <c r="Q6" s="78" t="s">
        <v>21</v>
      </c>
      <c r="R6" s="78" t="s">
        <v>22</v>
      </c>
      <c r="S6" s="78" t="s">
        <v>23</v>
      </c>
      <c r="T6" s="79"/>
    </row>
    <row r="7" spans="1:20" s="3" customFormat="1" ht="18.75">
      <c r="A7" s="58"/>
      <c r="B7" s="58"/>
      <c r="C7" s="58"/>
      <c r="D7" s="58"/>
      <c r="E7" s="58"/>
      <c r="F7" s="58"/>
      <c r="G7" s="58"/>
      <c r="H7" s="58"/>
      <c r="I7" s="58"/>
      <c r="J7" s="58"/>
      <c r="K7" s="81"/>
      <c r="L7" s="78"/>
      <c r="M7" s="78"/>
      <c r="N7" s="78"/>
      <c r="O7" s="78"/>
      <c r="P7" s="78"/>
      <c r="Q7" s="78"/>
      <c r="R7" s="78"/>
      <c r="S7" s="78"/>
      <c r="T7" s="79"/>
    </row>
    <row r="8" spans="1:20" s="3" customFormat="1" ht="18.75">
      <c r="A8" s="5">
        <f>C8+D8+E8+F8+G8+H8+I8+J8+K8+L8+M8+N8+O8+P8</f>
        <v>18</v>
      </c>
      <c r="B8" s="2"/>
      <c r="C8" s="2">
        <v>2</v>
      </c>
      <c r="D8" s="2">
        <v>1</v>
      </c>
      <c r="E8" s="2">
        <v>1</v>
      </c>
      <c r="F8" s="2">
        <v>1</v>
      </c>
      <c r="G8" s="2">
        <v>3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2</v>
      </c>
      <c r="N8" s="2">
        <v>1</v>
      </c>
      <c r="O8" s="2">
        <v>1</v>
      </c>
      <c r="P8" s="2">
        <v>1</v>
      </c>
      <c r="Q8" s="2">
        <v>8</v>
      </c>
      <c r="R8" s="2">
        <v>10</v>
      </c>
      <c r="S8" s="2"/>
      <c r="T8" s="5">
        <f>Q8+R8+S8</f>
        <v>18</v>
      </c>
    </row>
    <row r="9" s="3" customFormat="1" ht="18.75"/>
    <row r="10" s="3" customFormat="1" ht="19.5">
      <c r="B10" s="6"/>
    </row>
    <row r="11" s="3" customFormat="1" ht="18.75"/>
    <row r="12" s="3" customFormat="1" ht="18.75"/>
    <row r="13" s="3" customFormat="1" ht="18.75"/>
    <row r="14" s="3" customFormat="1" ht="18.75"/>
  </sheetData>
  <sheetProtection/>
  <mergeCells count="23">
    <mergeCell ref="J6:J7"/>
    <mergeCell ref="C6:C7"/>
    <mergeCell ref="D6:D7"/>
    <mergeCell ref="E6:E7"/>
    <mergeCell ref="F6:F7"/>
    <mergeCell ref="A2:S2"/>
    <mergeCell ref="A5:A7"/>
    <mergeCell ref="B5:B7"/>
    <mergeCell ref="C5:P5"/>
    <mergeCell ref="Q5:S5"/>
    <mergeCell ref="L6:L7"/>
    <mergeCell ref="K6:K7"/>
    <mergeCell ref="G6:G7"/>
    <mergeCell ref="H6:H7"/>
    <mergeCell ref="I6:I7"/>
    <mergeCell ref="M6:M7"/>
    <mergeCell ref="N6:N7"/>
    <mergeCell ref="O6:O7"/>
    <mergeCell ref="P6:P7"/>
    <mergeCell ref="T5:T7"/>
    <mergeCell ref="Q6:Q7"/>
    <mergeCell ref="R6:R7"/>
    <mergeCell ref="S6:S7"/>
  </mergeCells>
  <printOptions/>
  <pageMargins left="0.75" right="0.25" top="0.75" bottom="0.7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10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00390625" style="0" customWidth="1"/>
    <col min="2" max="2" width="15.140625" style="0" customWidth="1"/>
    <col min="3" max="3" width="14.57421875" style="0" customWidth="1"/>
    <col min="4" max="4" width="12.8515625" style="0" customWidth="1"/>
    <col min="5" max="5" width="11.00390625" style="0" customWidth="1"/>
    <col min="6" max="6" width="13.00390625" style="0" customWidth="1"/>
    <col min="7" max="7" width="12.28125" style="0" customWidth="1"/>
    <col min="8" max="8" width="11.28125" style="0" customWidth="1"/>
    <col min="9" max="9" width="14.57421875" style="0" customWidth="1"/>
  </cols>
  <sheetData>
    <row r="1" ht="18.75">
      <c r="C1" s="4" t="s">
        <v>49</v>
      </c>
    </row>
    <row r="2" spans="1:9" ht="15">
      <c r="A2" s="15"/>
      <c r="B2" s="15"/>
      <c r="C2" s="15"/>
      <c r="D2" s="15"/>
      <c r="E2" s="15"/>
      <c r="F2" s="15"/>
      <c r="G2" s="15"/>
      <c r="H2" s="15"/>
      <c r="I2" s="15"/>
    </row>
    <row r="3" spans="1:9" ht="15.75">
      <c r="A3" s="84" t="s">
        <v>78</v>
      </c>
      <c r="B3" s="84"/>
      <c r="C3" s="84"/>
      <c r="D3" s="84"/>
      <c r="E3" s="84"/>
      <c r="F3" s="84"/>
      <c r="G3" s="84"/>
      <c r="H3" s="84"/>
      <c r="I3" s="84"/>
    </row>
    <row r="4" spans="1:9" ht="15">
      <c r="A4" s="14"/>
      <c r="B4" s="14"/>
      <c r="C4" s="14"/>
      <c r="D4" s="14"/>
      <c r="E4" s="14"/>
      <c r="F4" s="14"/>
      <c r="G4" s="14"/>
      <c r="H4" s="14"/>
      <c r="I4" s="14"/>
    </row>
    <row r="5" spans="1:9" ht="18.75">
      <c r="A5" s="82" t="s">
        <v>53</v>
      </c>
      <c r="B5" s="82" t="s">
        <v>54</v>
      </c>
      <c r="C5" s="82" t="s">
        <v>55</v>
      </c>
      <c r="D5" s="87" t="s">
        <v>6</v>
      </c>
      <c r="E5" s="88"/>
      <c r="F5" s="89"/>
      <c r="G5" s="87" t="s">
        <v>7</v>
      </c>
      <c r="H5" s="88"/>
      <c r="I5" s="89"/>
    </row>
    <row r="6" spans="1:9" ht="12.75" customHeight="1">
      <c r="A6" s="85"/>
      <c r="B6" s="85"/>
      <c r="C6" s="85"/>
      <c r="D6" s="82" t="s">
        <v>56</v>
      </c>
      <c r="E6" s="82" t="s">
        <v>57</v>
      </c>
      <c r="F6" s="82" t="s">
        <v>58</v>
      </c>
      <c r="G6" s="82" t="s">
        <v>56</v>
      </c>
      <c r="H6" s="82" t="s">
        <v>57</v>
      </c>
      <c r="I6" s="82" t="s">
        <v>58</v>
      </c>
    </row>
    <row r="7" spans="1:9" ht="48.75" customHeight="1">
      <c r="A7" s="86"/>
      <c r="B7" s="86"/>
      <c r="C7" s="86"/>
      <c r="D7" s="83"/>
      <c r="E7" s="83"/>
      <c r="F7" s="83"/>
      <c r="G7" s="83"/>
      <c r="H7" s="83"/>
      <c r="I7" s="83"/>
    </row>
    <row r="8" spans="1:9" ht="27.75" customHeight="1">
      <c r="A8" s="51">
        <f>SUM(D8,G8)</f>
        <v>1</v>
      </c>
      <c r="B8" s="51">
        <v>43</v>
      </c>
      <c r="C8" s="51">
        <v>15</v>
      </c>
      <c r="D8" s="52">
        <v>1</v>
      </c>
      <c r="E8" s="52">
        <v>43</v>
      </c>
      <c r="F8" s="52">
        <v>15</v>
      </c>
      <c r="G8" s="52"/>
      <c r="H8" s="16"/>
      <c r="I8" s="16"/>
    </row>
    <row r="10" spans="1:7" ht="19.5">
      <c r="A10" s="6" t="s">
        <v>27</v>
      </c>
      <c r="B10" s="3"/>
      <c r="C10" s="3"/>
      <c r="D10" s="3"/>
      <c r="E10" s="3"/>
      <c r="F10" s="3"/>
      <c r="G10" s="3"/>
    </row>
  </sheetData>
  <sheetProtection/>
  <mergeCells count="12">
    <mergeCell ref="A3:I3"/>
    <mergeCell ref="A5:A7"/>
    <mergeCell ref="B5:B7"/>
    <mergeCell ref="C5:C7"/>
    <mergeCell ref="D5:F5"/>
    <mergeCell ref="G5:I5"/>
    <mergeCell ref="D6:D7"/>
    <mergeCell ref="E6:E7"/>
    <mergeCell ref="F6:F7"/>
    <mergeCell ref="G6:G7"/>
    <mergeCell ref="H6:H7"/>
    <mergeCell ref="I6:I7"/>
  </mergeCells>
  <printOptions/>
  <pageMargins left="0.7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2014-04-29T19:18:11Z</cp:lastPrinted>
  <dcterms:created xsi:type="dcterms:W3CDTF">1996-10-14T23:33:28Z</dcterms:created>
  <dcterms:modified xsi:type="dcterms:W3CDTF">2016-10-31T02:40:33Z</dcterms:modified>
  <cp:category/>
  <cp:version/>
  <cp:contentType/>
  <cp:contentStatus/>
</cp:coreProperties>
</file>